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9285" activeTab="0"/>
  </bookViews>
  <sheets>
    <sheet name="СВОД" sheetId="1" r:id="rId1"/>
  </sheets>
  <definedNames/>
  <calcPr fullCalcOnLoad="1"/>
</workbook>
</file>

<file path=xl/sharedStrings.xml><?xml version="1.0" encoding="utf-8"?>
<sst xmlns="http://schemas.openxmlformats.org/spreadsheetml/2006/main" count="115" uniqueCount="46">
  <si>
    <t>Великосельское МП ЖКХ</t>
  </si>
  <si>
    <t>МУП "Оздоровительный центр "Мечта"</t>
  </si>
  <si>
    <t>МУП "Гаврилов-Ямский хлебозавод"</t>
  </si>
  <si>
    <t>Шопшинское МУП ЖКХ</t>
  </si>
  <si>
    <t>Показатели</t>
  </si>
  <si>
    <t>Выручка от</t>
  </si>
  <si>
    <t>Себестои-</t>
  </si>
  <si>
    <t>Чистая</t>
  </si>
  <si>
    <t>Стоимость</t>
  </si>
  <si>
    <t>Средне-</t>
  </si>
  <si>
    <t>Производи-</t>
  </si>
  <si>
    <t>Уставный</t>
  </si>
  <si>
    <t>реализации</t>
  </si>
  <si>
    <t>мость</t>
  </si>
  <si>
    <t>прибыль</t>
  </si>
  <si>
    <t>капитал</t>
  </si>
  <si>
    <t>тыс.руб.</t>
  </si>
  <si>
    <t>чел.</t>
  </si>
  <si>
    <t>руб.</t>
  </si>
  <si>
    <t>Всего:</t>
  </si>
  <si>
    <t>Ср.мес.</t>
  </si>
  <si>
    <t>труда</t>
  </si>
  <si>
    <t>(убыток)</t>
  </si>
  <si>
    <t>Всего</t>
  </si>
  <si>
    <t>Наименование 
предприятия</t>
  </si>
  <si>
    <t>основных</t>
  </si>
  <si>
    <t>средств</t>
  </si>
  <si>
    <t>списочная</t>
  </si>
  <si>
    <t>численность</t>
  </si>
  <si>
    <t>заработная</t>
  </si>
  <si>
    <t>плата</t>
  </si>
  <si>
    <t>тельность</t>
  </si>
  <si>
    <t>-</t>
  </si>
  <si>
    <t>Кредит.зад-ть,тыс.руб.</t>
  </si>
  <si>
    <t>в т.ч. заемн.ср-ва</t>
  </si>
  <si>
    <t>в т.ч.</t>
  </si>
  <si>
    <t>Дебиторская</t>
  </si>
  <si>
    <t>просроч.</t>
  </si>
  <si>
    <r>
      <t>задолженность,</t>
    </r>
    <r>
      <rPr>
        <sz val="8"/>
        <rFont val="Arial Cyr"/>
        <family val="0"/>
      </rPr>
      <t>тыс.руб.</t>
    </r>
  </si>
  <si>
    <t>%</t>
  </si>
  <si>
    <t>ОСНОВНЫЕ ПОКАЗАТЕЛИ ДЕЯТЕЛЬНОСТИ МУНИЦИПАЛЬНЫХ ПРЕДПРИЯТИЙ  за 9 месяцев 2014 года</t>
  </si>
  <si>
    <t>2014 год</t>
  </si>
  <si>
    <t>2013 год</t>
  </si>
  <si>
    <t>МП "Общепит"</t>
  </si>
  <si>
    <t>МУП "Центр туризма и отдыха "Ямская слобода"</t>
  </si>
  <si>
    <t>х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</si>
</sst>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.0000"/>
    <numFmt numFmtId="167" formatCode="0.0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sz val="10"/>
      <color indexed="8"/>
      <name val="Arial Cyr"/>
      <family val="0"/>
    </font>
    <font>
      <b/>
      <i/>
      <sz val="11"/>
      <color indexed="8"/>
      <name val="Arial Cyr"/>
      <family val="0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12" xfId="0" applyNumberForma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164" fontId="0" fillId="0" borderId="14" xfId="0" applyNumberFormat="1" applyFont="1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7" fillId="6" borderId="10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164" fontId="0" fillId="6" borderId="12" xfId="0" applyNumberFormat="1" applyFont="1" applyFill="1" applyBorder="1" applyAlignment="1">
      <alignment horizontal="center"/>
    </xf>
    <xf numFmtId="164" fontId="0" fillId="6" borderId="13" xfId="0" applyNumberFormat="1" applyFont="1" applyFill="1" applyBorder="1" applyAlignment="1">
      <alignment horizontal="center"/>
    </xf>
    <xf numFmtId="0" fontId="0" fillId="0" borderId="16" xfId="0" applyFill="1" applyBorder="1" applyAlignment="1">
      <alignment/>
    </xf>
    <xf numFmtId="164" fontId="0" fillId="0" borderId="17" xfId="0" applyNumberFormat="1" applyFont="1" applyFill="1" applyBorder="1" applyAlignment="1">
      <alignment horizontal="center"/>
    </xf>
    <xf numFmtId="164" fontId="0" fillId="0" borderId="18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164" fontId="9" fillId="6" borderId="12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/>
    </xf>
    <xf numFmtId="164" fontId="0" fillId="6" borderId="12" xfId="0" applyNumberFormat="1" applyFont="1" applyFill="1" applyBorder="1" applyAlignment="1">
      <alignment/>
    </xf>
    <xf numFmtId="164" fontId="9" fillId="0" borderId="13" xfId="0" applyNumberFormat="1" applyFont="1" applyFill="1" applyBorder="1" applyAlignment="1">
      <alignment horizontal="center"/>
    </xf>
    <xf numFmtId="164" fontId="9" fillId="6" borderId="13" xfId="0" applyNumberFormat="1" applyFont="1" applyFill="1" applyBorder="1" applyAlignment="1">
      <alignment horizontal="center"/>
    </xf>
    <xf numFmtId="164" fontId="9" fillId="0" borderId="14" xfId="0" applyNumberFormat="1" applyFont="1" applyFill="1" applyBorder="1" applyAlignment="1">
      <alignment horizontal="center"/>
    </xf>
    <xf numFmtId="164" fontId="0" fillId="0" borderId="15" xfId="0" applyNumberFormat="1" applyFont="1" applyFill="1" applyBorder="1" applyAlignment="1">
      <alignment/>
    </xf>
    <xf numFmtId="164" fontId="9" fillId="0" borderId="15" xfId="0" applyNumberFormat="1" applyFont="1" applyFill="1" applyBorder="1" applyAlignment="1">
      <alignment horizontal="center"/>
    </xf>
    <xf numFmtId="164" fontId="9" fillId="0" borderId="18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164" fontId="0" fillId="0" borderId="17" xfId="0" applyNumberFormat="1" applyFont="1" applyFill="1" applyBorder="1" applyAlignment="1">
      <alignment/>
    </xf>
    <xf numFmtId="164" fontId="9" fillId="0" borderId="17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11" fillId="0" borderId="20" xfId="0" applyFont="1" applyFill="1" applyBorder="1" applyAlignment="1">
      <alignment/>
    </xf>
    <xf numFmtId="0" fontId="0" fillId="0" borderId="19" xfId="0" applyFill="1" applyBorder="1" applyAlignment="1">
      <alignment/>
    </xf>
    <xf numFmtId="0" fontId="11" fillId="0" borderId="21" xfId="0" applyFont="1" applyFill="1" applyBorder="1" applyAlignment="1">
      <alignment/>
    </xf>
    <xf numFmtId="164" fontId="0" fillId="0" borderId="17" xfId="0" applyNumberFormat="1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0" fontId="0" fillId="0" borderId="19" xfId="57" applyNumberFormat="1" applyFont="1" applyFill="1" applyBorder="1" applyAlignment="1">
      <alignment horizontal="left"/>
    </xf>
    <xf numFmtId="0" fontId="9" fillId="6" borderId="22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left"/>
    </xf>
    <xf numFmtId="164" fontId="0" fillId="0" borderId="25" xfId="0" applyNumberFormat="1" applyFont="1" applyFill="1" applyBorder="1" applyAlignment="1">
      <alignment horizontal="center"/>
    </xf>
    <xf numFmtId="164" fontId="0" fillId="0" borderId="26" xfId="0" applyNumberFormat="1" applyFont="1" applyFill="1" applyBorder="1" applyAlignment="1">
      <alignment horizontal="center"/>
    </xf>
    <xf numFmtId="164" fontId="0" fillId="6" borderId="26" xfId="0" applyNumberFormat="1" applyFont="1" applyFill="1" applyBorder="1" applyAlignment="1">
      <alignment horizontal="center"/>
    </xf>
    <xf numFmtId="164" fontId="0" fillId="0" borderId="27" xfId="0" applyNumberFormat="1" applyFont="1" applyFill="1" applyBorder="1" applyAlignment="1">
      <alignment horizontal="center"/>
    </xf>
    <xf numFmtId="14" fontId="3" fillId="0" borderId="28" xfId="0" applyNumberFormat="1" applyFont="1" applyFill="1" applyBorder="1" applyAlignment="1">
      <alignment horizontal="left"/>
    </xf>
    <xf numFmtId="164" fontId="3" fillId="0" borderId="29" xfId="0" applyNumberFormat="1" applyFont="1" applyFill="1" applyBorder="1" applyAlignment="1">
      <alignment horizontal="center"/>
    </xf>
    <xf numFmtId="164" fontId="3" fillId="0" borderId="30" xfId="0" applyNumberFormat="1" applyFont="1" applyFill="1" applyBorder="1" applyAlignment="1">
      <alignment horizontal="center"/>
    </xf>
    <xf numFmtId="164" fontId="3" fillId="6" borderId="30" xfId="0" applyNumberFormat="1" applyFont="1" applyFill="1" applyBorder="1" applyAlignment="1">
      <alignment horizontal="center"/>
    </xf>
    <xf numFmtId="1" fontId="3" fillId="0" borderId="30" xfId="0" applyNumberFormat="1" applyFont="1" applyFill="1" applyBorder="1" applyAlignment="1">
      <alignment horizontal="center"/>
    </xf>
    <xf numFmtId="164" fontId="3" fillId="0" borderId="31" xfId="0" applyNumberFormat="1" applyFont="1" applyFill="1" applyBorder="1" applyAlignment="1">
      <alignment horizontal="center"/>
    </xf>
    <xf numFmtId="0" fontId="11" fillId="0" borderId="32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164" fontId="0" fillId="0" borderId="22" xfId="0" applyNumberFormat="1" applyFont="1" applyFill="1" applyBorder="1" applyAlignment="1">
      <alignment horizontal="center"/>
    </xf>
    <xf numFmtId="1" fontId="0" fillId="0" borderId="22" xfId="0" applyNumberFormat="1" applyFont="1" applyFill="1" applyBorder="1" applyAlignment="1">
      <alignment horizontal="center"/>
    </xf>
    <xf numFmtId="164" fontId="0" fillId="0" borderId="23" xfId="0" applyNumberFormat="1" applyFont="1" applyFill="1" applyBorder="1" applyAlignment="1">
      <alignment horizontal="center"/>
    </xf>
    <xf numFmtId="0" fontId="9" fillId="0" borderId="24" xfId="0" applyFont="1" applyFill="1" applyBorder="1" applyAlignment="1">
      <alignment horizontal="left"/>
    </xf>
    <xf numFmtId="164" fontId="9" fillId="0" borderId="25" xfId="0" applyNumberFormat="1" applyFont="1" applyFill="1" applyBorder="1" applyAlignment="1">
      <alignment horizontal="center"/>
    </xf>
    <xf numFmtId="164" fontId="9" fillId="0" borderId="26" xfId="0" applyNumberFormat="1" applyFont="1" applyFill="1" applyBorder="1" applyAlignment="1">
      <alignment horizontal="center"/>
    </xf>
    <xf numFmtId="164" fontId="9" fillId="6" borderId="26" xfId="0" applyNumberFormat="1" applyFont="1" applyFill="1" applyBorder="1" applyAlignment="1">
      <alignment horizontal="center"/>
    </xf>
    <xf numFmtId="164" fontId="9" fillId="0" borderId="27" xfId="0" applyNumberFormat="1" applyFont="1" applyFill="1" applyBorder="1" applyAlignment="1">
      <alignment horizontal="center"/>
    </xf>
    <xf numFmtId="14" fontId="4" fillId="0" borderId="28" xfId="0" applyNumberFormat="1" applyFont="1" applyFill="1" applyBorder="1" applyAlignment="1">
      <alignment horizontal="left"/>
    </xf>
    <xf numFmtId="164" fontId="4" fillId="0" borderId="29" xfId="0" applyNumberFormat="1" applyFont="1" applyFill="1" applyBorder="1" applyAlignment="1">
      <alignment horizontal="center"/>
    </xf>
    <xf numFmtId="164" fontId="4" fillId="0" borderId="30" xfId="0" applyNumberFormat="1" applyFont="1" applyFill="1" applyBorder="1" applyAlignment="1">
      <alignment horizontal="center"/>
    </xf>
    <xf numFmtId="164" fontId="4" fillId="6" borderId="30" xfId="0" applyNumberFormat="1" applyFont="1" applyFill="1" applyBorder="1" applyAlignment="1">
      <alignment horizontal="center"/>
    </xf>
    <xf numFmtId="164" fontId="4" fillId="0" borderId="31" xfId="0" applyNumberFormat="1" applyFont="1" applyFill="1" applyBorder="1" applyAlignment="1">
      <alignment horizontal="center"/>
    </xf>
    <xf numFmtId="164" fontId="9" fillId="0" borderId="22" xfId="0" applyNumberFormat="1" applyFont="1" applyFill="1" applyBorder="1" applyAlignment="1">
      <alignment horizontal="center"/>
    </xf>
    <xf numFmtId="164" fontId="9" fillId="0" borderId="23" xfId="0" applyNumberFormat="1" applyFont="1" applyFill="1" applyBorder="1" applyAlignment="1">
      <alignment horizontal="center"/>
    </xf>
    <xf numFmtId="164" fontId="0" fillId="6" borderId="22" xfId="0" applyNumberFormat="1" applyFont="1" applyFill="1" applyBorder="1" applyAlignment="1">
      <alignment horizontal="center"/>
    </xf>
    <xf numFmtId="0" fontId="0" fillId="0" borderId="22" xfId="0" applyFill="1" applyBorder="1" applyAlignment="1">
      <alignment/>
    </xf>
    <xf numFmtId="164" fontId="0" fillId="0" borderId="22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164" fontId="0" fillId="0" borderId="18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164" fontId="0" fillId="0" borderId="26" xfId="0" applyNumberForma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164" fontId="0" fillId="0" borderId="27" xfId="0" applyNumberFormat="1" applyFill="1" applyBorder="1" applyAlignment="1">
      <alignment horizontal="center"/>
    </xf>
    <xf numFmtId="0" fontId="10" fillId="0" borderId="20" xfId="0" applyFont="1" applyFill="1" applyBorder="1" applyAlignment="1">
      <alignment horizontal="left"/>
    </xf>
    <xf numFmtId="0" fontId="10" fillId="0" borderId="32" xfId="0" applyFont="1" applyFill="1" applyBorder="1" applyAlignment="1">
      <alignment horizontal="left"/>
    </xf>
    <xf numFmtId="0" fontId="10" fillId="0" borderId="33" xfId="0" applyFont="1" applyFill="1" applyBorder="1" applyAlignment="1">
      <alignment horizontal="left"/>
    </xf>
    <xf numFmtId="0" fontId="11" fillId="0" borderId="20" xfId="0" applyFont="1" applyFill="1" applyBorder="1" applyAlignment="1">
      <alignment horizontal="left"/>
    </xf>
    <xf numFmtId="0" fontId="11" fillId="0" borderId="32" xfId="0" applyFont="1" applyFill="1" applyBorder="1" applyAlignment="1">
      <alignment horizontal="left"/>
    </xf>
    <xf numFmtId="0" fontId="11" fillId="0" borderId="33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textRotation="90" wrapText="1"/>
    </xf>
    <xf numFmtId="0" fontId="7" fillId="0" borderId="11" xfId="0" applyFont="1" applyFill="1" applyBorder="1" applyAlignment="1">
      <alignment horizontal="center" textRotation="90"/>
    </xf>
    <xf numFmtId="0" fontId="7" fillId="0" borderId="4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readingOrder="1"/>
    </xf>
    <xf numFmtId="0" fontId="7" fillId="0" borderId="11" xfId="0" applyFont="1" applyFill="1" applyBorder="1" applyAlignment="1">
      <alignment horizontal="center" vertical="center" readingOrder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48" sqref="J48"/>
    </sheetView>
  </sheetViews>
  <sheetFormatPr defaultColWidth="9.00390625" defaultRowHeight="12.75"/>
  <cols>
    <col min="1" max="1" width="12.25390625" style="4" customWidth="1"/>
    <col min="2" max="2" width="10.125" style="4" customWidth="1"/>
    <col min="3" max="3" width="10.625" style="4" bestFit="1" customWidth="1"/>
    <col min="4" max="4" width="9.75390625" style="4" customWidth="1"/>
    <col min="5" max="5" width="11.125" style="4" customWidth="1"/>
    <col min="6" max="6" width="8.25390625" style="4" customWidth="1"/>
    <col min="7" max="7" width="10.625" style="4" bestFit="1" customWidth="1"/>
    <col min="8" max="8" width="9.625" style="4" customWidth="1"/>
    <col min="9" max="10" width="10.625" style="4" bestFit="1" customWidth="1"/>
    <col min="11" max="11" width="9.25390625" style="4" bestFit="1" customWidth="1"/>
    <col min="12" max="12" width="10.625" style="4" bestFit="1" customWidth="1"/>
    <col min="13" max="13" width="11.375" style="4" customWidth="1"/>
    <col min="14" max="16384" width="9.125" style="4" customWidth="1"/>
  </cols>
  <sheetData>
    <row r="1" spans="1:13" ht="12.75">
      <c r="A1" s="98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6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3.5" thickBot="1">
      <c r="A3" s="103" t="s">
        <v>24</v>
      </c>
      <c r="B3" s="95" t="s">
        <v>4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7"/>
    </row>
    <row r="4" spans="1:13" ht="11.25" customHeight="1">
      <c r="A4" s="104"/>
      <c r="B4" s="1" t="s">
        <v>5</v>
      </c>
      <c r="C4" s="1" t="s">
        <v>6</v>
      </c>
      <c r="D4" s="13" t="s">
        <v>7</v>
      </c>
      <c r="E4" s="99" t="s">
        <v>33</v>
      </c>
      <c r="F4" s="100"/>
      <c r="G4" s="99" t="s">
        <v>36</v>
      </c>
      <c r="H4" s="100"/>
      <c r="I4" s="1" t="s">
        <v>8</v>
      </c>
      <c r="J4" s="1" t="s">
        <v>9</v>
      </c>
      <c r="K4" s="1" t="s">
        <v>20</v>
      </c>
      <c r="L4" s="1" t="s">
        <v>10</v>
      </c>
      <c r="M4" s="1" t="s">
        <v>11</v>
      </c>
    </row>
    <row r="5" spans="1:13" ht="11.25" customHeight="1" thickBot="1">
      <c r="A5" s="104"/>
      <c r="B5" s="2" t="s">
        <v>12</v>
      </c>
      <c r="C5" s="2" t="s">
        <v>13</v>
      </c>
      <c r="D5" s="14" t="s">
        <v>14</v>
      </c>
      <c r="E5" s="101" t="s">
        <v>34</v>
      </c>
      <c r="F5" s="102"/>
      <c r="G5" s="105" t="s">
        <v>38</v>
      </c>
      <c r="H5" s="106"/>
      <c r="I5" s="2" t="s">
        <v>25</v>
      </c>
      <c r="J5" s="2" t="s">
        <v>27</v>
      </c>
      <c r="K5" s="2" t="s">
        <v>29</v>
      </c>
      <c r="L5" s="2" t="s">
        <v>31</v>
      </c>
      <c r="M5" s="2" t="s">
        <v>15</v>
      </c>
    </row>
    <row r="6" spans="1:13" ht="11.25" customHeight="1">
      <c r="A6" s="104"/>
      <c r="B6" s="2"/>
      <c r="C6" s="2"/>
      <c r="D6" s="14" t="s">
        <v>22</v>
      </c>
      <c r="E6" s="107" t="s">
        <v>23</v>
      </c>
      <c r="F6" s="1" t="s">
        <v>35</v>
      </c>
      <c r="G6" s="107" t="s">
        <v>23</v>
      </c>
      <c r="H6" s="1" t="s">
        <v>35</v>
      </c>
      <c r="I6" s="2" t="s">
        <v>26</v>
      </c>
      <c r="J6" s="2" t="s">
        <v>28</v>
      </c>
      <c r="K6" s="2" t="s">
        <v>30</v>
      </c>
      <c r="L6" s="2" t="s">
        <v>21</v>
      </c>
      <c r="M6" s="2"/>
    </row>
    <row r="7" spans="1:13" ht="24" customHeight="1" thickBot="1">
      <c r="A7" s="104"/>
      <c r="B7" s="2" t="s">
        <v>16</v>
      </c>
      <c r="C7" s="2" t="s">
        <v>16</v>
      </c>
      <c r="D7" s="14" t="s">
        <v>16</v>
      </c>
      <c r="E7" s="108"/>
      <c r="F7" s="2" t="s">
        <v>37</v>
      </c>
      <c r="G7" s="108"/>
      <c r="H7" s="2" t="s">
        <v>37</v>
      </c>
      <c r="I7" s="2" t="s">
        <v>16</v>
      </c>
      <c r="J7" s="2" t="s">
        <v>17</v>
      </c>
      <c r="K7" s="2" t="s">
        <v>18</v>
      </c>
      <c r="L7" s="2" t="s">
        <v>18</v>
      </c>
      <c r="M7" s="2" t="s">
        <v>16</v>
      </c>
    </row>
    <row r="8" spans="1:13" s="8" customFormat="1" ht="18.75" customHeight="1" thickBot="1">
      <c r="A8" s="85" t="s">
        <v>0</v>
      </c>
      <c r="B8" s="86"/>
      <c r="C8" s="87"/>
      <c r="D8" s="41"/>
      <c r="E8" s="42"/>
      <c r="F8" s="42"/>
      <c r="G8" s="42"/>
      <c r="H8" s="42"/>
      <c r="I8" s="42"/>
      <c r="J8" s="42"/>
      <c r="K8" s="42"/>
      <c r="L8" s="42"/>
      <c r="M8" s="43"/>
    </row>
    <row r="9" spans="1:13" ht="12" customHeight="1" thickBot="1">
      <c r="A9" s="49">
        <v>41640</v>
      </c>
      <c r="B9" s="50"/>
      <c r="C9" s="51"/>
      <c r="D9" s="52"/>
      <c r="E9" s="51">
        <v>888</v>
      </c>
      <c r="F9" s="51" t="s">
        <v>32</v>
      </c>
      <c r="G9" s="51">
        <v>530</v>
      </c>
      <c r="H9" s="51" t="s">
        <v>32</v>
      </c>
      <c r="I9" s="51"/>
      <c r="J9" s="53"/>
      <c r="K9" s="51"/>
      <c r="L9" s="51"/>
      <c r="M9" s="54">
        <v>2290</v>
      </c>
    </row>
    <row r="10" spans="1:13" ht="15" customHeight="1">
      <c r="A10" s="44" t="s">
        <v>41</v>
      </c>
      <c r="B10" s="45">
        <v>3568</v>
      </c>
      <c r="C10" s="46">
        <v>4336</v>
      </c>
      <c r="D10" s="47">
        <v>-176</v>
      </c>
      <c r="E10" s="46">
        <v>2983</v>
      </c>
      <c r="F10" s="46" t="s">
        <v>32</v>
      </c>
      <c r="G10" s="46">
        <v>1021</v>
      </c>
      <c r="H10" s="46" t="s">
        <v>32</v>
      </c>
      <c r="I10" s="46">
        <v>22069</v>
      </c>
      <c r="J10" s="46">
        <v>17</v>
      </c>
      <c r="K10" s="46">
        <v>11235</v>
      </c>
      <c r="L10" s="46">
        <f>B10/J10/9*1000</f>
        <v>23320.261437908495</v>
      </c>
      <c r="M10" s="48">
        <v>2290</v>
      </c>
    </row>
    <row r="11" spans="1:13" ht="14.25" customHeight="1">
      <c r="A11" s="30" t="s">
        <v>42</v>
      </c>
      <c r="B11" s="18">
        <v>6046</v>
      </c>
      <c r="C11" s="6">
        <v>6290</v>
      </c>
      <c r="D11" s="15">
        <v>-607</v>
      </c>
      <c r="E11" s="6">
        <v>1224</v>
      </c>
      <c r="F11" s="6">
        <v>431</v>
      </c>
      <c r="G11" s="6">
        <v>814</v>
      </c>
      <c r="H11" s="6">
        <v>84</v>
      </c>
      <c r="I11" s="6">
        <v>21682</v>
      </c>
      <c r="J11" s="6">
        <v>19</v>
      </c>
      <c r="K11" s="6">
        <v>10345</v>
      </c>
      <c r="L11" s="6">
        <f>B11/J11/9*1000</f>
        <v>35356.725146198834</v>
      </c>
      <c r="M11" s="10">
        <v>2130</v>
      </c>
    </row>
    <row r="12" spans="1:13" s="8" customFormat="1" ht="13.5" customHeight="1" thickBot="1">
      <c r="A12" s="40" t="s">
        <v>39</v>
      </c>
      <c r="B12" s="29">
        <f>B10/B11*100</f>
        <v>59.014224280516046</v>
      </c>
      <c r="C12" s="24">
        <f>C10/C11*100</f>
        <v>68.93481717011129</v>
      </c>
      <c r="D12" s="25" t="s">
        <v>45</v>
      </c>
      <c r="E12" s="24">
        <f>E10/E11*100</f>
        <v>243.70915032679736</v>
      </c>
      <c r="F12" s="24" t="s">
        <v>45</v>
      </c>
      <c r="G12" s="24">
        <f>G10/G11*100</f>
        <v>125.42997542997543</v>
      </c>
      <c r="H12" s="24" t="s">
        <v>45</v>
      </c>
      <c r="I12" s="24">
        <f>I10/I11*100</f>
        <v>101.78489069274053</v>
      </c>
      <c r="J12" s="24">
        <f>J10/J11*100</f>
        <v>89.47368421052632</v>
      </c>
      <c r="K12" s="24">
        <f>K10/K11*100</f>
        <v>108.60318994683422</v>
      </c>
      <c r="L12" s="24">
        <f>L10/L11*100</f>
        <v>65.95707419587086</v>
      </c>
      <c r="M12" s="26">
        <f>M10/M11*100</f>
        <v>107.51173708920187</v>
      </c>
    </row>
    <row r="13" spans="1:14" s="12" customFormat="1" ht="15" customHeight="1" thickBot="1">
      <c r="A13" s="88" t="s">
        <v>3</v>
      </c>
      <c r="B13" s="89"/>
      <c r="C13" s="90"/>
      <c r="D13" s="72"/>
      <c r="E13" s="57"/>
      <c r="F13" s="57"/>
      <c r="G13" s="57"/>
      <c r="H13" s="57"/>
      <c r="I13" s="57"/>
      <c r="J13" s="58"/>
      <c r="K13" s="57"/>
      <c r="L13" s="57"/>
      <c r="M13" s="59"/>
      <c r="N13" s="11"/>
    </row>
    <row r="14" spans="1:14" s="12" customFormat="1" ht="13.5" customHeight="1" thickBot="1">
      <c r="A14" s="49">
        <v>41640</v>
      </c>
      <c r="B14" s="50"/>
      <c r="C14" s="51"/>
      <c r="D14" s="52"/>
      <c r="E14" s="51">
        <v>13794</v>
      </c>
      <c r="F14" s="51">
        <v>6998</v>
      </c>
      <c r="G14" s="51">
        <v>6755</v>
      </c>
      <c r="H14" s="51">
        <v>1781</v>
      </c>
      <c r="I14" s="51"/>
      <c r="J14" s="53"/>
      <c r="K14" s="51"/>
      <c r="L14" s="51"/>
      <c r="M14" s="54">
        <v>601</v>
      </c>
      <c r="N14" s="11"/>
    </row>
    <row r="15" spans="1:14" s="12" customFormat="1" ht="13.5" customHeight="1">
      <c r="A15" s="44" t="s">
        <v>41</v>
      </c>
      <c r="B15" s="45">
        <v>7317</v>
      </c>
      <c r="C15" s="46">
        <v>11352</v>
      </c>
      <c r="D15" s="47">
        <v>-4464</v>
      </c>
      <c r="E15" s="46">
        <v>15522</v>
      </c>
      <c r="F15" s="46">
        <v>9558</v>
      </c>
      <c r="G15" s="46">
        <v>4504</v>
      </c>
      <c r="H15" s="46">
        <v>1642</v>
      </c>
      <c r="I15" s="46">
        <v>27858</v>
      </c>
      <c r="J15" s="46">
        <v>28</v>
      </c>
      <c r="K15" s="46">
        <v>13921</v>
      </c>
      <c r="L15" s="46">
        <f>B15/J15/9*1000</f>
        <v>29035.714285714286</v>
      </c>
      <c r="M15" s="48">
        <v>1101</v>
      </c>
      <c r="N15" s="11"/>
    </row>
    <row r="16" spans="1:13" ht="1.5" customHeight="1" hidden="1" thickBot="1">
      <c r="A16" s="30"/>
      <c r="B16" s="31"/>
      <c r="C16" s="22"/>
      <c r="D16" s="23"/>
      <c r="E16" s="22"/>
      <c r="F16" s="22"/>
      <c r="G16" s="22"/>
      <c r="H16" s="22"/>
      <c r="I16" s="22"/>
      <c r="J16" s="22"/>
      <c r="K16" s="22"/>
      <c r="L16" s="22"/>
      <c r="M16" s="27"/>
    </row>
    <row r="17" spans="1:13" ht="13.5" customHeight="1" hidden="1" thickBot="1">
      <c r="A17" s="30"/>
      <c r="B17" s="31"/>
      <c r="C17" s="22"/>
      <c r="D17" s="23"/>
      <c r="E17" s="22"/>
      <c r="F17" s="22"/>
      <c r="G17" s="22"/>
      <c r="H17" s="22"/>
      <c r="I17" s="22"/>
      <c r="J17" s="22"/>
      <c r="K17" s="22"/>
      <c r="L17" s="22"/>
      <c r="M17" s="27"/>
    </row>
    <row r="18" spans="1:13" ht="13.5" customHeight="1" hidden="1" thickBot="1">
      <c r="A18" s="30"/>
      <c r="B18" s="31"/>
      <c r="C18" s="22"/>
      <c r="D18" s="23"/>
      <c r="E18" s="22"/>
      <c r="F18" s="22"/>
      <c r="G18" s="22"/>
      <c r="H18" s="22"/>
      <c r="I18" s="22"/>
      <c r="J18" s="22"/>
      <c r="K18" s="22"/>
      <c r="L18" s="22"/>
      <c r="M18" s="27"/>
    </row>
    <row r="19" spans="1:13" ht="13.5" customHeight="1" hidden="1" thickBot="1">
      <c r="A19" s="30"/>
      <c r="B19" s="31"/>
      <c r="C19" s="22"/>
      <c r="D19" s="23"/>
      <c r="E19" s="22"/>
      <c r="F19" s="22"/>
      <c r="G19" s="22"/>
      <c r="H19" s="22"/>
      <c r="I19" s="22"/>
      <c r="J19" s="22"/>
      <c r="K19" s="22"/>
      <c r="L19" s="22"/>
      <c r="M19" s="27"/>
    </row>
    <row r="20" spans="1:13" s="8" customFormat="1" ht="15" customHeight="1">
      <c r="A20" s="33" t="s">
        <v>42</v>
      </c>
      <c r="B20" s="32">
        <v>6918</v>
      </c>
      <c r="C20" s="20">
        <v>10290</v>
      </c>
      <c r="D20" s="21">
        <v>-4067</v>
      </c>
      <c r="E20" s="20">
        <v>12557</v>
      </c>
      <c r="F20" s="20">
        <v>7250</v>
      </c>
      <c r="G20" s="20">
        <v>5669</v>
      </c>
      <c r="H20" s="20">
        <v>1802</v>
      </c>
      <c r="I20" s="20">
        <v>5967</v>
      </c>
      <c r="J20" s="20">
        <v>30</v>
      </c>
      <c r="K20" s="20">
        <v>11293</v>
      </c>
      <c r="L20" s="20">
        <f>B20/J20/9*1000</f>
        <v>25622.22222222222</v>
      </c>
      <c r="M20" s="28">
        <v>601</v>
      </c>
    </row>
    <row r="21" spans="1:13" ht="13.5" customHeight="1" thickBot="1">
      <c r="A21" s="34" t="s">
        <v>39</v>
      </c>
      <c r="B21" s="19">
        <f>B15/B20*100</f>
        <v>105.76756287944494</v>
      </c>
      <c r="C21" s="7">
        <f>C15/C20*100</f>
        <v>110.32069970845481</v>
      </c>
      <c r="D21" s="16" t="s">
        <v>45</v>
      </c>
      <c r="E21" s="7">
        <f aca="true" t="shared" si="0" ref="E21:M21">E15/E20*100</f>
        <v>123.61232778529903</v>
      </c>
      <c r="F21" s="7">
        <f t="shared" si="0"/>
        <v>131.83448275862068</v>
      </c>
      <c r="G21" s="7">
        <f t="shared" si="0"/>
        <v>79.44963838419474</v>
      </c>
      <c r="H21" s="7">
        <f t="shared" si="0"/>
        <v>91.12097669256381</v>
      </c>
      <c r="I21" s="7">
        <f t="shared" si="0"/>
        <v>466.8677727501257</v>
      </c>
      <c r="J21" s="7">
        <f t="shared" si="0"/>
        <v>93.33333333333333</v>
      </c>
      <c r="K21" s="7">
        <f t="shared" si="0"/>
        <v>123.2710528646064</v>
      </c>
      <c r="L21" s="7">
        <f t="shared" si="0"/>
        <v>113.3223887994053</v>
      </c>
      <c r="M21" s="9">
        <f t="shared" si="0"/>
        <v>183.1946755407654</v>
      </c>
    </row>
    <row r="22" spans="1:13" ht="15" customHeight="1" thickBot="1">
      <c r="A22" s="35" t="s">
        <v>1</v>
      </c>
      <c r="B22" s="55"/>
      <c r="C22" s="55"/>
      <c r="D22" s="56"/>
      <c r="E22" s="57"/>
      <c r="F22" s="57"/>
      <c r="G22" s="57"/>
      <c r="H22" s="57"/>
      <c r="I22" s="57"/>
      <c r="J22" s="58"/>
      <c r="K22" s="57"/>
      <c r="L22" s="57"/>
      <c r="M22" s="59"/>
    </row>
    <row r="23" spans="1:13" ht="14.25" customHeight="1" thickBot="1">
      <c r="A23" s="49">
        <v>41640</v>
      </c>
      <c r="B23" s="50"/>
      <c r="C23" s="51"/>
      <c r="D23" s="52"/>
      <c r="E23" s="51">
        <v>167</v>
      </c>
      <c r="F23" s="51" t="s">
        <v>32</v>
      </c>
      <c r="G23" s="51">
        <v>71</v>
      </c>
      <c r="H23" s="51" t="s">
        <v>32</v>
      </c>
      <c r="I23" s="51"/>
      <c r="J23" s="51"/>
      <c r="K23" s="51"/>
      <c r="L23" s="51"/>
      <c r="M23" s="54">
        <v>1500</v>
      </c>
    </row>
    <row r="24" spans="1:13" s="8" customFormat="1" ht="12.75" customHeight="1">
      <c r="A24" s="60" t="s">
        <v>41</v>
      </c>
      <c r="B24" s="61">
        <v>4197</v>
      </c>
      <c r="C24" s="62">
        <v>6965</v>
      </c>
      <c r="D24" s="63">
        <v>-170</v>
      </c>
      <c r="E24" s="62">
        <v>449</v>
      </c>
      <c r="F24" s="62" t="s">
        <v>32</v>
      </c>
      <c r="G24" s="62">
        <v>44</v>
      </c>
      <c r="H24" s="62" t="s">
        <v>32</v>
      </c>
      <c r="I24" s="62">
        <v>20814</v>
      </c>
      <c r="J24" s="62">
        <v>26</v>
      </c>
      <c r="K24" s="62">
        <v>12803</v>
      </c>
      <c r="L24" s="62">
        <f>B24/J24/9*1000</f>
        <v>17935.897435897437</v>
      </c>
      <c r="M24" s="64">
        <v>1500</v>
      </c>
    </row>
    <row r="25" spans="1:13" ht="11.25" customHeight="1">
      <c r="A25" s="30" t="s">
        <v>42</v>
      </c>
      <c r="B25" s="18">
        <v>4492</v>
      </c>
      <c r="C25" s="6">
        <v>7021</v>
      </c>
      <c r="D25" s="15">
        <v>-649</v>
      </c>
      <c r="E25" s="6">
        <v>439</v>
      </c>
      <c r="F25" s="6" t="s">
        <v>32</v>
      </c>
      <c r="G25" s="6">
        <v>76</v>
      </c>
      <c r="H25" s="6" t="s">
        <v>32</v>
      </c>
      <c r="I25" s="6">
        <v>21239</v>
      </c>
      <c r="J25" s="6">
        <v>27</v>
      </c>
      <c r="K25" s="6">
        <v>12325</v>
      </c>
      <c r="L25" s="6">
        <f>B25/J25/9*1000</f>
        <v>18485.59670781893</v>
      </c>
      <c r="M25" s="10">
        <v>1000</v>
      </c>
    </row>
    <row r="26" spans="1:13" ht="16.5" customHeight="1" thickBot="1">
      <c r="A26" s="34" t="s">
        <v>39</v>
      </c>
      <c r="B26" s="19">
        <f>B24/B25*100</f>
        <v>93.4327693677649</v>
      </c>
      <c r="C26" s="7">
        <f>C24/C25*100</f>
        <v>99.20239282153538</v>
      </c>
      <c r="D26" s="16" t="s">
        <v>45</v>
      </c>
      <c r="E26" s="7">
        <f>E24/E25*100</f>
        <v>102.27790432801822</v>
      </c>
      <c r="F26" s="7" t="s">
        <v>45</v>
      </c>
      <c r="G26" s="7">
        <f>G24/G25*100</f>
        <v>57.89473684210527</v>
      </c>
      <c r="H26" s="7" t="s">
        <v>45</v>
      </c>
      <c r="I26" s="7">
        <f>I24/I25*100</f>
        <v>97.99896416968784</v>
      </c>
      <c r="J26" s="7">
        <f>J24/J25*100</f>
        <v>96.29629629629629</v>
      </c>
      <c r="K26" s="7">
        <f>K24/K25*100</f>
        <v>103.87829614604462</v>
      </c>
      <c r="L26" s="7">
        <f>L24/L25*100</f>
        <v>97.02633742037125</v>
      </c>
      <c r="M26" s="9">
        <f>M24/M25*100</f>
        <v>150</v>
      </c>
    </row>
    <row r="27" spans="1:13" ht="15" customHeight="1" thickBot="1">
      <c r="A27" s="88" t="s">
        <v>43</v>
      </c>
      <c r="B27" s="91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9"/>
    </row>
    <row r="28" spans="1:13" s="8" customFormat="1" ht="12" customHeight="1" thickBot="1">
      <c r="A28" s="65">
        <v>41640</v>
      </c>
      <c r="B28" s="66"/>
      <c r="C28" s="67"/>
      <c r="D28" s="68"/>
      <c r="E28" s="67">
        <v>3444</v>
      </c>
      <c r="F28" s="67" t="s">
        <v>32</v>
      </c>
      <c r="G28" s="67">
        <v>68</v>
      </c>
      <c r="H28" s="67" t="s">
        <v>32</v>
      </c>
      <c r="I28" s="67"/>
      <c r="J28" s="67"/>
      <c r="K28" s="67"/>
      <c r="L28" s="67"/>
      <c r="M28" s="69">
        <v>933</v>
      </c>
    </row>
    <row r="29" spans="1:13" ht="12" customHeight="1">
      <c r="A29" s="44" t="s">
        <v>41</v>
      </c>
      <c r="B29" s="45">
        <v>18826</v>
      </c>
      <c r="C29" s="46">
        <v>11552</v>
      </c>
      <c r="D29" s="47">
        <v>4</v>
      </c>
      <c r="E29" s="46">
        <v>3687</v>
      </c>
      <c r="F29" s="46" t="s">
        <v>32</v>
      </c>
      <c r="G29" s="46">
        <v>204</v>
      </c>
      <c r="H29" s="46" t="s">
        <v>32</v>
      </c>
      <c r="I29" s="46">
        <v>1736</v>
      </c>
      <c r="J29" s="46">
        <v>50</v>
      </c>
      <c r="K29" s="46">
        <v>9315</v>
      </c>
      <c r="L29" s="46">
        <f>B29/J29/9*1000</f>
        <v>41835.555555555555</v>
      </c>
      <c r="M29" s="48">
        <v>933</v>
      </c>
    </row>
    <row r="30" spans="1:13" ht="12.75" customHeight="1">
      <c r="A30" s="30" t="s">
        <v>42</v>
      </c>
      <c r="B30" s="18">
        <v>17930</v>
      </c>
      <c r="C30" s="6">
        <v>10846</v>
      </c>
      <c r="D30" s="15">
        <v>2</v>
      </c>
      <c r="E30" s="6">
        <v>3686</v>
      </c>
      <c r="F30" s="6" t="s">
        <v>32</v>
      </c>
      <c r="G30" s="6">
        <v>71</v>
      </c>
      <c r="H30" s="6" t="s">
        <v>32</v>
      </c>
      <c r="I30" s="6">
        <v>1856</v>
      </c>
      <c r="J30" s="6">
        <v>51</v>
      </c>
      <c r="K30" s="6">
        <v>8842</v>
      </c>
      <c r="L30" s="6">
        <f>B30/J30/9*1000</f>
        <v>39063.18082788671</v>
      </c>
      <c r="M30" s="10">
        <v>933</v>
      </c>
    </row>
    <row r="31" spans="1:13" ht="15" customHeight="1" thickBot="1">
      <c r="A31" s="34" t="s">
        <v>39</v>
      </c>
      <c r="B31" s="19">
        <f>B29/B30*100</f>
        <v>104.99721137757948</v>
      </c>
      <c r="C31" s="7">
        <f>C29/C30*100</f>
        <v>106.50931218882538</v>
      </c>
      <c r="D31" s="16" t="s">
        <v>45</v>
      </c>
      <c r="E31" s="7">
        <f>E29/E30*100</f>
        <v>100.02712967986977</v>
      </c>
      <c r="F31" s="7" t="s">
        <v>45</v>
      </c>
      <c r="G31" s="7">
        <f>G29/G30*100</f>
        <v>287.32394366197184</v>
      </c>
      <c r="H31" s="7" t="s">
        <v>45</v>
      </c>
      <c r="I31" s="7">
        <f>I29/I30*100</f>
        <v>93.53448275862068</v>
      </c>
      <c r="J31" s="7">
        <f>J29/J30*100</f>
        <v>98.0392156862745</v>
      </c>
      <c r="K31" s="7">
        <f>K29/K30*100</f>
        <v>105.34946844605292</v>
      </c>
      <c r="L31" s="7">
        <f>L29/L30*100</f>
        <v>107.09715560513106</v>
      </c>
      <c r="M31" s="9">
        <f>M29/M30*100</f>
        <v>100</v>
      </c>
    </row>
    <row r="32" spans="1:13" s="8" customFormat="1" ht="15" customHeight="1" thickBot="1">
      <c r="A32" s="92" t="s">
        <v>44</v>
      </c>
      <c r="B32" s="93"/>
      <c r="C32" s="93"/>
      <c r="D32" s="93"/>
      <c r="E32" s="94"/>
      <c r="F32" s="70"/>
      <c r="G32" s="70"/>
      <c r="H32" s="70"/>
      <c r="I32" s="70"/>
      <c r="J32" s="70"/>
      <c r="K32" s="70"/>
      <c r="L32" s="70"/>
      <c r="M32" s="71"/>
    </row>
    <row r="33" spans="1:13" ht="13.5" customHeight="1" thickBot="1">
      <c r="A33" s="49">
        <v>41640</v>
      </c>
      <c r="B33" s="50"/>
      <c r="C33" s="51"/>
      <c r="D33" s="52"/>
      <c r="E33" s="51">
        <v>2203</v>
      </c>
      <c r="F33" s="51" t="s">
        <v>32</v>
      </c>
      <c r="G33" s="51">
        <v>75</v>
      </c>
      <c r="H33" s="51" t="s">
        <v>32</v>
      </c>
      <c r="I33" s="51"/>
      <c r="J33" s="53"/>
      <c r="K33" s="51"/>
      <c r="L33" s="51"/>
      <c r="M33" s="54">
        <v>110</v>
      </c>
    </row>
    <row r="34" spans="1:13" ht="12" customHeight="1">
      <c r="A34" s="44" t="s">
        <v>41</v>
      </c>
      <c r="B34" s="45">
        <v>4028</v>
      </c>
      <c r="C34" s="46">
        <v>3895</v>
      </c>
      <c r="D34" s="47">
        <v>-89</v>
      </c>
      <c r="E34" s="46">
        <v>2167</v>
      </c>
      <c r="F34" s="46" t="s">
        <v>32</v>
      </c>
      <c r="G34" s="46">
        <v>116</v>
      </c>
      <c r="H34" s="46" t="s">
        <v>32</v>
      </c>
      <c r="I34" s="46">
        <v>274</v>
      </c>
      <c r="J34" s="46">
        <v>11</v>
      </c>
      <c r="K34" s="46">
        <v>15354</v>
      </c>
      <c r="L34" s="46">
        <f>B34/J34/9*1000</f>
        <v>40686.868686868685</v>
      </c>
      <c r="M34" s="48">
        <v>110</v>
      </c>
    </row>
    <row r="35" spans="1:13" ht="12.75" customHeight="1">
      <c r="A35" s="30" t="s">
        <v>42</v>
      </c>
      <c r="B35" s="18">
        <v>4281</v>
      </c>
      <c r="C35" s="6">
        <v>3847</v>
      </c>
      <c r="D35" s="15">
        <v>244</v>
      </c>
      <c r="E35" s="6">
        <v>1820</v>
      </c>
      <c r="F35" s="6" t="s">
        <v>32</v>
      </c>
      <c r="G35" s="6">
        <v>88</v>
      </c>
      <c r="H35" s="6" t="s">
        <v>32</v>
      </c>
      <c r="I35" s="6">
        <v>332</v>
      </c>
      <c r="J35" s="6">
        <v>14</v>
      </c>
      <c r="K35" s="6">
        <v>11850</v>
      </c>
      <c r="L35" s="6">
        <f>B35/J35/9*1000</f>
        <v>33976.19047619047</v>
      </c>
      <c r="M35" s="10">
        <v>110</v>
      </c>
    </row>
    <row r="36" spans="1:13" s="8" customFormat="1" ht="13.5" customHeight="1" thickBot="1">
      <c r="A36" s="34" t="s">
        <v>39</v>
      </c>
      <c r="B36" s="19">
        <f>B34/B35*100</f>
        <v>94.09016584910069</v>
      </c>
      <c r="C36" s="7">
        <f>C34/C35*100</f>
        <v>101.24772550038992</v>
      </c>
      <c r="D36" s="16" t="s">
        <v>45</v>
      </c>
      <c r="E36" s="7">
        <f>E34/E35*100</f>
        <v>119.06593406593406</v>
      </c>
      <c r="F36" s="7" t="s">
        <v>32</v>
      </c>
      <c r="G36" s="7">
        <f>G34/G35*100</f>
        <v>131.8181818181818</v>
      </c>
      <c r="H36" s="7" t="s">
        <v>32</v>
      </c>
      <c r="I36" s="7">
        <f>I34/I35*100</f>
        <v>82.53012048192771</v>
      </c>
      <c r="J36" s="7">
        <f>J34/J35*100</f>
        <v>78.57142857142857</v>
      </c>
      <c r="K36" s="7">
        <f>K34/K35*100</f>
        <v>129.56962025316457</v>
      </c>
      <c r="L36" s="7">
        <f>L34/L35*100</f>
        <v>119.7511201715827</v>
      </c>
      <c r="M36" s="9">
        <f>M34/M35*100</f>
        <v>100</v>
      </c>
    </row>
    <row r="37" spans="1:13" ht="14.25" customHeight="1" thickBot="1">
      <c r="A37" s="35" t="s">
        <v>2</v>
      </c>
      <c r="B37" s="55"/>
      <c r="C37" s="56"/>
      <c r="D37" s="72"/>
      <c r="E37" s="57"/>
      <c r="F37" s="57"/>
      <c r="G37" s="57"/>
      <c r="H37" s="57"/>
      <c r="I37" s="57"/>
      <c r="J37" s="58"/>
      <c r="K37" s="57"/>
      <c r="L37" s="57"/>
      <c r="M37" s="59"/>
    </row>
    <row r="38" spans="1:13" ht="13.5" thickBot="1">
      <c r="A38" s="49">
        <v>41640</v>
      </c>
      <c r="B38" s="50"/>
      <c r="C38" s="51"/>
      <c r="D38" s="52"/>
      <c r="E38" s="51">
        <v>4035</v>
      </c>
      <c r="F38" s="51" t="s">
        <v>32</v>
      </c>
      <c r="G38" s="51">
        <v>1375</v>
      </c>
      <c r="H38" s="51" t="s">
        <v>32</v>
      </c>
      <c r="I38" s="51"/>
      <c r="J38" s="53"/>
      <c r="K38" s="51"/>
      <c r="L38" s="51"/>
      <c r="M38" s="54">
        <v>3901</v>
      </c>
    </row>
    <row r="39" spans="1:13" ht="15" customHeight="1">
      <c r="A39" s="44" t="s">
        <v>41</v>
      </c>
      <c r="B39" s="45">
        <v>29801</v>
      </c>
      <c r="C39" s="46">
        <v>20984</v>
      </c>
      <c r="D39" s="47">
        <v>-757</v>
      </c>
      <c r="E39" s="46">
        <v>3856</v>
      </c>
      <c r="F39" s="46" t="s">
        <v>32</v>
      </c>
      <c r="G39" s="46">
        <v>1154</v>
      </c>
      <c r="H39" s="46" t="s">
        <v>32</v>
      </c>
      <c r="I39" s="46">
        <v>2797</v>
      </c>
      <c r="J39" s="46">
        <v>99</v>
      </c>
      <c r="K39" s="46">
        <v>12612</v>
      </c>
      <c r="L39" s="46">
        <f>B39/J39/9*1000</f>
        <v>33446.68911335578</v>
      </c>
      <c r="M39" s="48">
        <v>3901</v>
      </c>
    </row>
    <row r="40" spans="1:13" ht="12.75">
      <c r="A40" s="17" t="s">
        <v>42</v>
      </c>
      <c r="B40" s="38">
        <v>31876</v>
      </c>
      <c r="C40" s="5">
        <v>23224</v>
      </c>
      <c r="D40" s="5">
        <v>-226</v>
      </c>
      <c r="E40" s="5">
        <v>4043</v>
      </c>
      <c r="F40" s="5" t="s">
        <v>32</v>
      </c>
      <c r="G40" s="5">
        <v>1718</v>
      </c>
      <c r="H40" s="5" t="s">
        <v>32</v>
      </c>
      <c r="I40" s="5">
        <v>2789</v>
      </c>
      <c r="J40" s="5">
        <v>100</v>
      </c>
      <c r="K40" s="5">
        <v>12127</v>
      </c>
      <c r="L40" s="5">
        <f>B40/J40/9*1000</f>
        <v>35417.77777777778</v>
      </c>
      <c r="M40" s="39">
        <v>3901</v>
      </c>
    </row>
    <row r="41" spans="1:13" ht="13.5" thickBot="1">
      <c r="A41" s="36" t="s">
        <v>39</v>
      </c>
      <c r="B41" s="79">
        <f>B39/B40*100</f>
        <v>93.49040030116701</v>
      </c>
      <c r="C41" s="80">
        <f>C39/C40*100</f>
        <v>90.35480537375129</v>
      </c>
      <c r="D41" s="80" t="s">
        <v>45</v>
      </c>
      <c r="E41" s="80">
        <f>E39/E40*100</f>
        <v>95.37472174128123</v>
      </c>
      <c r="F41" s="80" t="s">
        <v>45</v>
      </c>
      <c r="G41" s="80">
        <f>G39/G40*100</f>
        <v>67.17112922002329</v>
      </c>
      <c r="H41" s="80" t="s">
        <v>45</v>
      </c>
      <c r="I41" s="80">
        <f>I39/I40*100</f>
        <v>100.28684116170669</v>
      </c>
      <c r="J41" s="80">
        <f>J39/J40*100</f>
        <v>99</v>
      </c>
      <c r="K41" s="80">
        <f>K39/K40*100</f>
        <v>103.99934031499957</v>
      </c>
      <c r="L41" s="80">
        <f>L39/L40*100</f>
        <v>94.43474777895659</v>
      </c>
      <c r="M41" s="81">
        <f>M39/M40*100</f>
        <v>100</v>
      </c>
    </row>
    <row r="42" spans="1:13" ht="14.25" customHeight="1" thickBot="1">
      <c r="A42" s="37" t="s">
        <v>19</v>
      </c>
      <c r="B42" s="73"/>
      <c r="C42" s="73"/>
      <c r="D42" s="73"/>
      <c r="E42" s="73"/>
      <c r="F42" s="73"/>
      <c r="G42" s="73"/>
      <c r="H42" s="73"/>
      <c r="I42" s="73"/>
      <c r="J42" s="73"/>
      <c r="K42" s="74"/>
      <c r="L42" s="73"/>
      <c r="M42" s="75"/>
    </row>
    <row r="43" spans="1:13" ht="13.5" thickBot="1">
      <c r="A43" s="49">
        <v>41640</v>
      </c>
      <c r="B43" s="77"/>
      <c r="C43" s="78"/>
      <c r="D43" s="78"/>
      <c r="E43" s="51">
        <f>E9+E14+E23+E28+E33+E38</f>
        <v>24531</v>
      </c>
      <c r="F43" s="51">
        <f>F14</f>
        <v>6998</v>
      </c>
      <c r="G43" s="51">
        <f>G9+G14+G23+G28+G33+G38</f>
        <v>8874</v>
      </c>
      <c r="H43" s="51">
        <f>H14</f>
        <v>1781</v>
      </c>
      <c r="I43" s="78"/>
      <c r="J43" s="78"/>
      <c r="K43" s="78"/>
      <c r="L43" s="78"/>
      <c r="M43" s="54">
        <f>M9+M14+M23+M28+M33+M38</f>
        <v>9335</v>
      </c>
    </row>
    <row r="44" spans="1:13" ht="12.75">
      <c r="A44" s="76" t="s">
        <v>41</v>
      </c>
      <c r="B44" s="83">
        <f>B10+B15+B24+B29+B34+B39</f>
        <v>67737</v>
      </c>
      <c r="C44" s="82">
        <f>C10+C15+C24+C29+C34+C39</f>
        <v>59084</v>
      </c>
      <c r="D44" s="82">
        <f>D10+D15+D24+D29+D34+D39</f>
        <v>-5652</v>
      </c>
      <c r="E44" s="82">
        <f>E10+E15+E24+E29+E34+E39</f>
        <v>28664</v>
      </c>
      <c r="F44" s="82">
        <f>F15</f>
        <v>9558</v>
      </c>
      <c r="G44" s="82">
        <f>G10+G15+G24+G34+G39</f>
        <v>6839</v>
      </c>
      <c r="H44" s="82">
        <f>H15</f>
        <v>1642</v>
      </c>
      <c r="I44" s="82">
        <f>I10+I15+I24+I29+I34+I39</f>
        <v>75548</v>
      </c>
      <c r="J44" s="82">
        <f>J10+J15+J24+J29+J34+J39</f>
        <v>231</v>
      </c>
      <c r="K44" s="82">
        <v>12110</v>
      </c>
      <c r="L44" s="82">
        <v>32582</v>
      </c>
      <c r="M44" s="84">
        <f>M10+M15+M24+M29+M34+M39</f>
        <v>9835</v>
      </c>
    </row>
    <row r="45" spans="1:13" ht="12.75">
      <c r="A45" s="17" t="s">
        <v>42</v>
      </c>
      <c r="B45" s="38">
        <f>B11+B20+B25+B30+B35+B40</f>
        <v>71543</v>
      </c>
      <c r="C45" s="5">
        <f>C11+C20+C25+C30+C35+C40</f>
        <v>61518</v>
      </c>
      <c r="D45" s="5">
        <f>D11+D20+D25+D30+D35+D40</f>
        <v>-5303</v>
      </c>
      <c r="E45" s="5">
        <f>E11+E20+E25+E30+E35+E40</f>
        <v>23769</v>
      </c>
      <c r="F45" s="5">
        <f>F11+F20</f>
        <v>7681</v>
      </c>
      <c r="G45" s="5">
        <f>G11+G20+G25+G30+G35+G40</f>
        <v>8436</v>
      </c>
      <c r="H45" s="5">
        <f>H11+H20</f>
        <v>1886</v>
      </c>
      <c r="I45" s="5">
        <f>I11+I20+I25+I30+I35+I40</f>
        <v>53865</v>
      </c>
      <c r="J45" s="5">
        <f>J11+J20+J25+J30+J35+J40</f>
        <v>241</v>
      </c>
      <c r="K45" s="5">
        <v>11184</v>
      </c>
      <c r="L45" s="5">
        <v>32984</v>
      </c>
      <c r="M45" s="39">
        <f>M11+M20+M25+M30+M35+M40</f>
        <v>8675</v>
      </c>
    </row>
    <row r="46" spans="1:13" ht="13.5" thickBot="1">
      <c r="A46" s="36" t="s">
        <v>39</v>
      </c>
      <c r="B46" s="79">
        <f>B44/B45*100</f>
        <v>94.68012244384497</v>
      </c>
      <c r="C46" s="80">
        <f>C44/C45*100</f>
        <v>96.04343444195194</v>
      </c>
      <c r="D46" s="80" t="s">
        <v>45</v>
      </c>
      <c r="E46" s="80">
        <f aca="true" t="shared" si="1" ref="E46:M46">E44/E45*100</f>
        <v>120.59405107492952</v>
      </c>
      <c r="F46" s="80">
        <f t="shared" si="1"/>
        <v>124.43692227574535</v>
      </c>
      <c r="G46" s="80">
        <f t="shared" si="1"/>
        <v>81.0692271218587</v>
      </c>
      <c r="H46" s="80">
        <f t="shared" si="1"/>
        <v>87.0625662778367</v>
      </c>
      <c r="I46" s="80">
        <f t="shared" si="1"/>
        <v>140.25433955258518</v>
      </c>
      <c r="J46" s="80">
        <f t="shared" si="1"/>
        <v>95.850622406639</v>
      </c>
      <c r="K46" s="80">
        <f t="shared" si="1"/>
        <v>108.27968526466381</v>
      </c>
      <c r="L46" s="80">
        <f t="shared" si="1"/>
        <v>98.78122726170264</v>
      </c>
      <c r="M46" s="81">
        <f t="shared" si="1"/>
        <v>113.37175792507203</v>
      </c>
    </row>
  </sheetData>
  <sheetProtection/>
  <mergeCells count="13">
    <mergeCell ref="G5:H5"/>
    <mergeCell ref="E6:E7"/>
    <mergeCell ref="G6:G7"/>
    <mergeCell ref="A8:C8"/>
    <mergeCell ref="A13:C13"/>
    <mergeCell ref="A27:B27"/>
    <mergeCell ref="A32:E32"/>
    <mergeCell ref="B3:M3"/>
    <mergeCell ref="A1:M1"/>
    <mergeCell ref="E4:F4"/>
    <mergeCell ref="E5:F5"/>
    <mergeCell ref="A3:A7"/>
    <mergeCell ref="G4:H4"/>
  </mergeCells>
  <printOptions horizontalCentered="1" verticalCentered="1"/>
  <pageMargins left="0.2362204724409449" right="0.2362204724409449" top="0.1968503937007874" bottom="0.1968503937007874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oepdi_4</dc:creator>
  <cp:keywords/>
  <dc:description/>
  <cp:lastModifiedBy>user</cp:lastModifiedBy>
  <cp:lastPrinted>2014-11-05T05:05:12Z</cp:lastPrinted>
  <dcterms:created xsi:type="dcterms:W3CDTF">2011-03-29T06:55:44Z</dcterms:created>
  <dcterms:modified xsi:type="dcterms:W3CDTF">2014-12-01T06:37:09Z</dcterms:modified>
  <cp:category/>
  <cp:version/>
  <cp:contentType/>
  <cp:contentStatus/>
</cp:coreProperties>
</file>