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№5'!$G$96</definedName>
    <definedName name="OLE_LINK1" localSheetId="0">'Приложение №5'!#REF!</definedName>
    <definedName name="_xlnm.Print_Titles" localSheetId="0">'Приложение №5'!$9:$9</definedName>
  </definedNames>
  <calcPr calcId="145621"/>
</workbook>
</file>

<file path=xl/calcChain.xml><?xml version="1.0" encoding="utf-8"?>
<calcChain xmlns="http://schemas.openxmlformats.org/spreadsheetml/2006/main">
  <c r="K41" i="2" l="1"/>
  <c r="J41" i="2"/>
  <c r="K21" i="2"/>
  <c r="J21" i="2"/>
  <c r="K216" i="2"/>
  <c r="J216" i="2"/>
  <c r="K162" i="2" l="1"/>
  <c r="K161" i="2" s="1"/>
  <c r="J162" i="2"/>
  <c r="J161" i="2" s="1"/>
  <c r="K277" i="2" l="1"/>
  <c r="J277" i="2"/>
  <c r="K280" i="2"/>
  <c r="J280" i="2"/>
  <c r="K80" i="2"/>
  <c r="J80" i="2"/>
  <c r="K54" i="2"/>
  <c r="K49" i="2"/>
  <c r="K37" i="2"/>
  <c r="J37" i="2"/>
  <c r="K210" i="2"/>
  <c r="J210" i="2"/>
  <c r="K214" i="2"/>
  <c r="J214" i="2"/>
  <c r="J192" i="2"/>
  <c r="K208" i="2"/>
  <c r="J208" i="2"/>
  <c r="K194" i="2"/>
  <c r="J194" i="2"/>
  <c r="J54" i="2"/>
  <c r="K274" i="2" l="1"/>
  <c r="J274" i="2"/>
  <c r="K33" i="2"/>
  <c r="J33" i="2"/>
  <c r="K256" i="2"/>
  <c r="J256" i="2"/>
  <c r="J227" i="2"/>
  <c r="J226" i="2" s="1"/>
  <c r="K196" i="2"/>
  <c r="J196" i="2"/>
  <c r="K174" i="2"/>
  <c r="J174" i="2"/>
  <c r="K13" i="2" l="1"/>
  <c r="J13" i="2"/>
  <c r="K270" i="2" l="1"/>
  <c r="J270" i="2"/>
  <c r="K72" i="2" l="1"/>
  <c r="K71" i="2" s="1"/>
  <c r="J72" i="2"/>
  <c r="J71" i="2" s="1"/>
  <c r="K31" i="2" l="1"/>
  <c r="J31" i="2"/>
  <c r="K19" i="2" l="1"/>
  <c r="K17" i="2"/>
  <c r="K88" i="2"/>
  <c r="J88" i="2"/>
  <c r="K149" i="2" l="1"/>
  <c r="J149" i="2"/>
  <c r="K167" i="2"/>
  <c r="J167" i="2"/>
  <c r="K105" i="2"/>
  <c r="K64" i="2"/>
  <c r="J64" i="2"/>
  <c r="K58" i="2"/>
  <c r="J58" i="2"/>
  <c r="J49" i="2"/>
  <c r="K272" i="2" l="1"/>
  <c r="K268" i="2"/>
  <c r="K266" i="2"/>
  <c r="K263" i="2"/>
  <c r="K261" i="2"/>
  <c r="K259" i="2"/>
  <c r="K252" i="2"/>
  <c r="K250" i="2"/>
  <c r="K245" i="2"/>
  <c r="K244" i="2" s="1"/>
  <c r="K242" i="2"/>
  <c r="K240" i="2"/>
  <c r="K235" i="2"/>
  <c r="K234" i="2" s="1"/>
  <c r="K233" i="2" s="1"/>
  <c r="K232" i="2" s="1"/>
  <c r="K230" i="2"/>
  <c r="K229" i="2" s="1"/>
  <c r="K227" i="2"/>
  <c r="K226" i="2" s="1"/>
  <c r="K222" i="2"/>
  <c r="K220" i="2"/>
  <c r="K212" i="2"/>
  <c r="K206" i="2"/>
  <c r="K201" i="2"/>
  <c r="K199" i="2" s="1"/>
  <c r="K198" i="2" s="1"/>
  <c r="K191" i="2"/>
  <c r="K190" i="2" s="1"/>
  <c r="K188" i="2"/>
  <c r="K187" i="2" s="1"/>
  <c r="K186" i="2" s="1"/>
  <c r="K184" i="2"/>
  <c r="K183" i="2" s="1"/>
  <c r="K182" i="2" s="1"/>
  <c r="K179" i="2"/>
  <c r="K178" i="2" s="1"/>
  <c r="K177" i="2" s="1"/>
  <c r="K176" i="2" s="1"/>
  <c r="K173" i="2" s="1"/>
  <c r="K171" i="2"/>
  <c r="K170" i="2" s="1"/>
  <c r="K166" i="2"/>
  <c r="K165" i="2" s="1"/>
  <c r="K159" i="2"/>
  <c r="K158" i="2" s="1"/>
  <c r="K157" i="2" s="1"/>
  <c r="K156" i="2" s="1"/>
  <c r="K154" i="2"/>
  <c r="K153" i="2" s="1"/>
  <c r="K152" i="2" s="1"/>
  <c r="K151" i="2" s="1"/>
  <c r="K147" i="2"/>
  <c r="K145" i="2"/>
  <c r="K143" i="2"/>
  <c r="K140" i="2"/>
  <c r="K138" i="2"/>
  <c r="K134" i="2"/>
  <c r="K133" i="2" s="1"/>
  <c r="K132" i="2" s="1"/>
  <c r="K128" i="2"/>
  <c r="K127" i="2" s="1"/>
  <c r="K126" i="2" s="1"/>
  <c r="K124" i="2"/>
  <c r="K123" i="2" s="1"/>
  <c r="K122" i="2" s="1"/>
  <c r="K119" i="2"/>
  <c r="K118" i="2" s="1"/>
  <c r="K117" i="2" s="1"/>
  <c r="K115" i="2"/>
  <c r="K114" i="2" s="1"/>
  <c r="K113" i="2" s="1"/>
  <c r="K111" i="2"/>
  <c r="K110" i="2" s="1"/>
  <c r="K107" i="2"/>
  <c r="K102" i="2"/>
  <c r="K101" i="2" s="1"/>
  <c r="K100" i="2" s="1"/>
  <c r="K97" i="2"/>
  <c r="K96" i="2" s="1"/>
  <c r="K95" i="2" s="1"/>
  <c r="K93" i="2"/>
  <c r="K91" i="2"/>
  <c r="K85" i="2"/>
  <c r="K84" i="2" s="1"/>
  <c r="K77" i="2"/>
  <c r="K76" i="2" s="1"/>
  <c r="K69" i="2"/>
  <c r="K67" i="2"/>
  <c r="K62" i="2"/>
  <c r="K60" i="2"/>
  <c r="K46" i="2"/>
  <c r="K44" i="2"/>
  <c r="K39" i="2"/>
  <c r="K35" i="2"/>
  <c r="K29" i="2"/>
  <c r="K27" i="2"/>
  <c r="K24" i="2"/>
  <c r="K15" i="2"/>
  <c r="J272" i="2"/>
  <c r="J268" i="2"/>
  <c r="J266" i="2"/>
  <c r="J263" i="2"/>
  <c r="J261" i="2"/>
  <c r="J259" i="2"/>
  <c r="J252" i="2"/>
  <c r="J250" i="2"/>
  <c r="J245" i="2"/>
  <c r="J244" i="2" s="1"/>
  <c r="J242" i="2"/>
  <c r="J240" i="2"/>
  <c r="J235" i="2"/>
  <c r="J234" i="2" s="1"/>
  <c r="J233" i="2" s="1"/>
  <c r="J232" i="2" s="1"/>
  <c r="J230" i="2"/>
  <c r="J229" i="2" s="1"/>
  <c r="J225" i="2" s="1"/>
  <c r="J222" i="2"/>
  <c r="J220" i="2"/>
  <c r="J212" i="2"/>
  <c r="J206" i="2"/>
  <c r="J201" i="2"/>
  <c r="J200" i="2" s="1"/>
  <c r="J191" i="2"/>
  <c r="J190" i="2" s="1"/>
  <c r="J188" i="2"/>
  <c r="J187" i="2" s="1"/>
  <c r="J186" i="2" s="1"/>
  <c r="J184" i="2"/>
  <c r="J183" i="2" s="1"/>
  <c r="J182" i="2" s="1"/>
  <c r="J179" i="2"/>
  <c r="J178" i="2" s="1"/>
  <c r="J177" i="2" s="1"/>
  <c r="J176" i="2" s="1"/>
  <c r="J173" i="2" s="1"/>
  <c r="J171" i="2"/>
  <c r="J170" i="2" s="1"/>
  <c r="J166" i="2"/>
  <c r="J165" i="2" s="1"/>
  <c r="J159" i="2"/>
  <c r="J158" i="2" s="1"/>
  <c r="J157" i="2" s="1"/>
  <c r="J156" i="2" s="1"/>
  <c r="J154" i="2"/>
  <c r="J153" i="2" s="1"/>
  <c r="J152" i="2" s="1"/>
  <c r="J151" i="2" s="1"/>
  <c r="J147" i="2"/>
  <c r="J145" i="2"/>
  <c r="J143" i="2"/>
  <c r="J140" i="2"/>
  <c r="J138" i="2"/>
  <c r="J134" i="2"/>
  <c r="J133" i="2" s="1"/>
  <c r="J132" i="2" s="1"/>
  <c r="J128" i="2"/>
  <c r="J127" i="2" s="1"/>
  <c r="J126" i="2" s="1"/>
  <c r="J124" i="2"/>
  <c r="J123" i="2" s="1"/>
  <c r="J122" i="2" s="1"/>
  <c r="J119" i="2"/>
  <c r="J118" i="2" s="1"/>
  <c r="J117" i="2" s="1"/>
  <c r="J115" i="2"/>
  <c r="J114" i="2" s="1"/>
  <c r="J113" i="2" s="1"/>
  <c r="J111" i="2"/>
  <c r="J110" i="2" s="1"/>
  <c r="J107" i="2"/>
  <c r="J106" i="2" s="1"/>
  <c r="J105" i="2" s="1"/>
  <c r="J102" i="2"/>
  <c r="J101" i="2" s="1"/>
  <c r="J100" i="2" s="1"/>
  <c r="J97" i="2"/>
  <c r="J96" i="2" s="1"/>
  <c r="J95" i="2" s="1"/>
  <c r="J93" i="2"/>
  <c r="J91" i="2"/>
  <c r="J85" i="2"/>
  <c r="J84" i="2" s="1"/>
  <c r="J77" i="2"/>
  <c r="J76" i="2" s="1"/>
  <c r="J69" i="2"/>
  <c r="J67" i="2"/>
  <c r="J62" i="2"/>
  <c r="J60" i="2"/>
  <c r="J46" i="2"/>
  <c r="J44" i="2"/>
  <c r="J39" i="2"/>
  <c r="J35" i="2"/>
  <c r="J29" i="2"/>
  <c r="J27" i="2"/>
  <c r="J24" i="2"/>
  <c r="J19" i="2"/>
  <c r="J17" i="2"/>
  <c r="J15" i="2"/>
  <c r="J205" i="2" l="1"/>
  <c r="J204" i="2" s="1"/>
  <c r="K205" i="2"/>
  <c r="K204" i="2" s="1"/>
  <c r="K225" i="2"/>
  <c r="K224" i="2" s="1"/>
  <c r="J12" i="2"/>
  <c r="K12" i="2"/>
  <c r="J57" i="2"/>
  <c r="K57" i="2"/>
  <c r="K255" i="2"/>
  <c r="K254" i="2" s="1"/>
  <c r="J255" i="2"/>
  <c r="J254" i="2" s="1"/>
  <c r="K121" i="2"/>
  <c r="K137" i="2"/>
  <c r="K136" i="2" s="1"/>
  <c r="K131" i="2" s="1"/>
  <c r="J137" i="2"/>
  <c r="J136" i="2" s="1"/>
  <c r="J249" i="2"/>
  <c r="J248" i="2" s="1"/>
  <c r="J247" i="2" s="1"/>
  <c r="J219" i="2"/>
  <c r="J218" i="2" s="1"/>
  <c r="K109" i="2"/>
  <c r="K104" i="2" s="1"/>
  <c r="J87" i="2"/>
  <c r="J75" i="2" s="1"/>
  <c r="J74" i="2" s="1"/>
  <c r="K239" i="2"/>
  <c r="K238" i="2" s="1"/>
  <c r="K249" i="2"/>
  <c r="K248" i="2" s="1"/>
  <c r="K247" i="2" s="1"/>
  <c r="J239" i="2"/>
  <c r="J238" i="2" s="1"/>
  <c r="K181" i="2"/>
  <c r="K219" i="2"/>
  <c r="K218" i="2" s="1"/>
  <c r="K200" i="2"/>
  <c r="J43" i="2"/>
  <c r="J109" i="2"/>
  <c r="J199" i="2"/>
  <c r="J198" i="2" s="1"/>
  <c r="J224" i="2"/>
  <c r="J121" i="2"/>
  <c r="K43" i="2"/>
  <c r="K87" i="2"/>
  <c r="K75" i="2" s="1"/>
  <c r="K74" i="2" s="1"/>
  <c r="K169" i="2"/>
  <c r="K164" i="2" s="1"/>
  <c r="J169" i="2"/>
  <c r="J164" i="2" s="1"/>
  <c r="J11" i="2" l="1"/>
  <c r="J10" i="2" s="1"/>
  <c r="K11" i="2"/>
  <c r="K10" i="2" s="1"/>
  <c r="K203" i="2"/>
  <c r="K237" i="2"/>
  <c r="J237" i="2"/>
  <c r="J181" i="2"/>
  <c r="J203" i="2"/>
  <c r="J131" i="2"/>
  <c r="J104" i="2"/>
  <c r="J283" i="2" l="1"/>
  <c r="J285" i="2" s="1"/>
  <c r="K283" i="2"/>
  <c r="K285" i="2" s="1"/>
</calcChain>
</file>

<file path=xl/sharedStrings.xml><?xml version="1.0" encoding="utf-8"?>
<sst xmlns="http://schemas.openxmlformats.org/spreadsheetml/2006/main" count="587" uniqueCount="377">
  <si>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</si>
  <si>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</si>
  <si>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</si>
  <si>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</si>
  <si>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</si>
  <si>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</si>
  <si>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</si>
  <si>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</si>
  <si>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5000000</t>
  </si>
  <si>
    <t>3010000</t>
  </si>
  <si>
    <t>3000000</t>
  </si>
  <si>
    <t>2517260</t>
  </si>
  <si>
    <t>2437256</t>
  </si>
  <si>
    <t>2427246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</si>
  <si>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</si>
  <si>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</si>
  <si>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</si>
  <si>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</si>
  <si>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</si>
  <si>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</si>
  <si>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</si>
  <si>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</si>
  <si>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</si>
  <si>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</si>
  <si>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</si>
  <si>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</si>
  <si>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</si>
  <si>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</si>
  <si>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</si>
  <si>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</si>
  <si>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</si>
  <si>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</si>
  <si>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</si>
  <si>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</si>
  <si>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</si>
  <si>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</si>
  <si>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</si>
  <si>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</si>
  <si>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</si>
  <si>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</si>
  <si>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</si>
  <si>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</si>
  <si>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</si>
  <si>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</si>
  <si>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</si>
  <si>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</si>
  <si>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</si>
  <si>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</si>
  <si>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</si>
  <si>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</si>
  <si>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</si>
  <si>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</si>
  <si>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</si>
  <si>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</si>
  <si>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</si>
  <si>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</si>
  <si>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</si>
  <si>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</si>
  <si>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</si>
  <si>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</si>
  <si>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</si>
  <si>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</si>
  <si>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</si>
  <si>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</si>
  <si>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</si>
  <si>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</si>
  <si>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</si>
  <si>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</si>
  <si>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</si>
  <si>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</si>
  <si>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</si>
  <si>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</si>
  <si>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</si>
  <si>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</si>
  <si>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</si>
  <si>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</si>
  <si>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</si>
  <si>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</si>
  <si>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</si>
  <si>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</si>
  <si>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</si>
  <si>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</si>
  <si>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</si>
  <si>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</si>
  <si>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</si>
  <si>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</si>
  <si>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</si>
  <si>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</si>
  <si>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</si>
  <si>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</si>
  <si>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</si>
  <si>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</si>
  <si>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</si>
  <si>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</si>
  <si>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</si>
  <si>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</si>
  <si>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</si>
  <si>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</si>
  <si>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</si>
  <si>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</si>
  <si>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</si>
  <si>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</si>
  <si>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</si>
  <si>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</si>
  <si>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</si>
  <si>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</si>
  <si>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</si>
  <si>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</si>
  <si>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</si>
  <si>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</si>
  <si>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</si>
  <si>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</si>
  <si>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</si>
  <si>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</si>
  <si>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</si>
  <si>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</si>
  <si>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</si>
  <si>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</si>
  <si>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</si>
  <si>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</si>
  <si>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</si>
  <si>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</si>
  <si>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</si>
  <si>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</si>
  <si>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</si>
  <si>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</si>
  <si>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</si>
  <si>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</si>
  <si>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</si>
  <si>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</si>
  <si>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</si>
  <si>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</si>
  <si>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</si>
  <si>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</si>
  <si>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</si>
  <si>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</si>
  <si>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</si>
  <si>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</si>
  <si>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</si>
  <si>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</si>
  <si>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</si>
  <si>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</si>
  <si>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</si>
  <si>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</si>
  <si>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</si>
  <si>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</si>
  <si>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</si>
  <si>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</si>
  <si>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</si>
  <si>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</si>
  <si>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</si>
  <si>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</si>
  <si>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</si>
  <si>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</si>
  <si>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</si>
  <si>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</si>
  <si>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</si>
  <si>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</si>
  <si>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</si>
  <si>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</si>
  <si>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</si>
  <si>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</si>
  <si>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</si>
  <si>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</si>
  <si>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</si>
  <si>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</si>
  <si>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</si>
  <si>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</si>
  <si>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</si>
  <si>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</si>
  <si>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</si>
  <si>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Расходы на финансирование дорожного хозяйства</t>
  </si>
  <si>
    <t>24.1.01.10040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</si>
  <si>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</si>
  <si>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</si>
  <si>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</si>
  <si>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</si>
  <si>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</si>
  <si>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</si>
  <si>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</si>
  <si>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</si>
  <si>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</si>
  <si>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</si>
  <si>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</si>
  <si>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</si>
  <si>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</si>
  <si>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</si>
  <si>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</si>
  <si>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</si>
  <si>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</si>
  <si>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</si>
  <si>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</si>
  <si>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</si>
  <si>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</si>
  <si>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</si>
  <si>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</si>
  <si>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</si>
  <si>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</si>
  <si>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</si>
  <si>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</si>
  <si>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</si>
  <si>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</si>
  <si>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</si>
  <si>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</si>
  <si>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</si>
  <si>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</si>
  <si>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</si>
  <si>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</si>
  <si>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</si>
  <si>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</si>
  <si>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</si>
  <si>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</si>
  <si>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</si>
  <si>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</si>
  <si>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</si>
  <si>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</si>
  <si>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</si>
  <si>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</si>
  <si>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</si>
  <si>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</si>
  <si>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</si>
  <si>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</si>
  <si>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</si>
  <si>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</si>
  <si>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</si>
  <si>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</si>
  <si>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</si>
  <si>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</si>
  <si>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</si>
  <si>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</si>
  <si>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</si>
  <si>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</si>
  <si>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</si>
  <si>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</si>
  <si>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</si>
  <si>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</si>
  <si>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</si>
  <si>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</si>
  <si>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</si>
  <si>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</si>
  <si>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</si>
  <si>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</si>
  <si>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</si>
  <si>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</si>
  <si>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</si>
  <si>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</si>
  <si>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</si>
  <si>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10.1.01.10380</t>
  </si>
  <si>
    <t>10.2.02.12240</t>
  </si>
  <si>
    <t>08.3.01.10370.</t>
  </si>
  <si>
    <t>Расходы на проведение мероприятий по развитию местной системы оповещения</t>
  </si>
  <si>
    <t>11.1.01.12260</t>
  </si>
  <si>
    <t>11.2.01.12030</t>
  </si>
  <si>
    <t>11.2.01.12100</t>
  </si>
  <si>
    <t>11.2.01.12110</t>
  </si>
  <si>
    <t>11.2.01.12120</t>
  </si>
  <si>
    <t>11.2.01.75900</t>
  </si>
  <si>
    <t>15.1.00.0000</t>
  </si>
  <si>
    <t>Обеспечение деятельности МУ "Молодежный центр"</t>
  </si>
  <si>
    <t>21.3.01.00000</t>
  </si>
  <si>
    <t>21.3.01.12150</t>
  </si>
  <si>
    <t>14.3.00.00000</t>
  </si>
  <si>
    <t>14.3.01.00000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</si>
  <si>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</si>
  <si>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</si>
  <si>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</si>
  <si>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</si>
  <si>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</si>
  <si>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</si>
  <si>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</si>
  <si>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</si>
  <si>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</si>
  <si>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</si>
  <si>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</si>
  <si>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</si>
  <si>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</si>
  <si>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</si>
  <si>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</si>
  <si>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</si>
  <si>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</si>
  <si>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</si>
  <si>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</si>
  <si>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</si>
  <si>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</si>
  <si>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</si>
  <si>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</si>
  <si>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</si>
  <si>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</si>
  <si>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</si>
  <si>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25.1.03.74420</t>
  </si>
  <si>
    <t>Реализация  мероприятий по  отлову, временной изоляции безнадзорных животных.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</si>
  <si>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</si>
  <si>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15.1.01.00000</t>
  </si>
  <si>
    <t>15.1.01.11090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</si>
  <si>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</si>
  <si>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</si>
  <si>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</si>
  <si>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</si>
  <si>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</si>
  <si>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</si>
  <si>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</si>
  <si>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</si>
  <si>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</si>
  <si>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</si>
  <si>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</si>
  <si>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</si>
  <si>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</si>
  <si>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</si>
  <si>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</si>
  <si>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</si>
  <si>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</si>
  <si>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</si>
  <si>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</si>
  <si>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</si>
  <si>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</si>
  <si>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</si>
  <si>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Условно-утвержденные расходы</t>
  </si>
  <si>
    <t>Всего</t>
  </si>
  <si>
    <t>12.1.01.10130</t>
  </si>
  <si>
    <t>12.1.01.00000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</si>
  <si>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</si>
  <si>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</si>
  <si>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</si>
  <si>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02.2.01.71460</t>
  </si>
  <si>
    <t>Расходы на организацию образовательного процесса</t>
  </si>
  <si>
    <t>Капитальные вложения в объекты недвижимого имущества государственной (муниципальной) собственности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</si>
  <si>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</si>
  <si>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</si>
  <si>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</si>
  <si>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</si>
  <si>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50.0.00.12180</t>
  </si>
  <si>
    <t>Ярославской области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</si>
  <si>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</si>
  <si>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</si>
  <si>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</si>
  <si>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</si>
  <si>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</si>
  <si>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</si>
  <si>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</si>
  <si>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на обеспечение трудоустройства несовершеннолетних граждан на временные рабочие места</t>
  </si>
  <si>
    <t>21.3.01.76950</t>
  </si>
  <si>
    <t>Расходы  на  проведение  программных  мероприятий</t>
  </si>
  <si>
    <t>25.1.02.10210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</si>
  <si>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</si>
  <si>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</si>
  <si>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</si>
  <si>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</si>
  <si>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21.3.01.16950</t>
  </si>
  <si>
    <t>Расходы на ремонт автомобильных дорог общего пользования местного значения</t>
  </si>
  <si>
    <t>24.1.01.12440</t>
  </si>
  <si>
    <t>Муниципальная целевая программа «Развитие образования Гаврилов-Ямского муниципального района»</t>
  </si>
  <si>
    <t xml:space="preserve">Муниципальгая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</si>
  <si>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</si>
  <si>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</si>
  <si>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</si>
  <si>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</si>
  <si>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целеввая программа Управления финансов администрации Гаврилов-Ямского муниципального района </t>
  </si>
  <si>
    <t>Уточненный план на 2025 год (руб.)</t>
  </si>
  <si>
    <t>Уточненный план на 2026  год (руб.)</t>
  </si>
  <si>
    <t>Приложение 4</t>
  </si>
  <si>
    <t>Капитальный ремонт и ремонт дорожных объектов муниципальной собственности</t>
  </si>
  <si>
    <t>24.1.01.75620</t>
  </si>
  <si>
    <t>Капитальный ремонт и ремонт дорожных объектов муниципальной собственности (мест.бюджет)</t>
  </si>
  <si>
    <t>24.1.01.15620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</si>
  <si>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</si>
  <si>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02.2.01.R3031</t>
  </si>
  <si>
    <t>Развитие  сети физкультурно-оздоровительных объектов</t>
  </si>
  <si>
    <t>13.1.03.00000</t>
  </si>
  <si>
    <t>Обустройство катка</t>
  </si>
  <si>
    <t>13.1.03.12340</t>
  </si>
  <si>
    <t>Капитальные вложения в объекты государственной (муниципальной) собственности</t>
  </si>
  <si>
    <t>Содействие продвижению и росту конкурентоспособности продукции малого и предпринимательства</t>
  </si>
  <si>
    <t>24.1.01.77350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</si>
  <si>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2025-2026 годы</t>
  </si>
  <si>
    <t>Расходы на реализацию мероприятий по модернизации школьных систем образования (объекты, планируемые к реализации в рамках одного финансового года)</t>
  </si>
  <si>
    <t>02.2.01.R7502</t>
  </si>
  <si>
    <t xml:space="preserve">                      от 21.11.2024 №378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</si>
</sst>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4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/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4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164" fontId="8" fillId="0" borderId="1" xfId="1" applyNumberFormat="1" applyFont="1" applyFill="1" applyBorder="1" applyAlignment="1" applyProtection="1">
      <alignment horizontal="center"/>
      <protection hidden="1"/>
    </xf>
    <xf numFmtId="0" fontId="8" fillId="2" borderId="9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0" fillId="0" borderId="12" xfId="0" applyFont="1" applyFill="1" applyBorder="1" applyAlignment="1">
      <alignment wrapText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/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/>
    <xf numFmtId="0" fontId="3" fillId="0" borderId="0" xfId="1" applyFont="1" applyFill="1" applyAlignment="1" applyProtection="1">
      <alignment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top"/>
      <protection hidden="1"/>
    </xf>
    <xf numFmtId="0" fontId="15" fillId="0" borderId="1" xfId="1" applyFont="1" applyFill="1" applyBorder="1"/>
    <xf numFmtId="4" fontId="5" fillId="0" borderId="1" xfId="1" applyNumberFormat="1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0" xfId="0" applyFont="1" applyBorder="1" applyAlignment="1"/>
    <xf numFmtId="0" fontId="10" fillId="0" borderId="12" xfId="0" applyFont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5"/>
  <sheetViews>
    <sheetView tabSelected="1" zoomScale="95" zoomScaleNormal="95" zoomScaleSheetLayoutView="100" workbookViewId="0">
      <selection activeCell="N10" sqref="N10"/>
    </sheetView>
  </sheetViews>
  <sheetFormatPr defaultColWidth="9.109375" defaultRowHeight="13.8" x14ac:dyDescent="0.25"/>
  <cols>
    <col min="1" max="1" width="0.109375" style="2" customWidth="1"/>
    <col min="2" max="6" width="0" style="2" hidden="1" customWidth="1"/>
    <col min="7" max="7" width="43.33203125" style="2" customWidth="1"/>
    <col min="8" max="8" width="15.5546875" style="2" customWidth="1"/>
    <col min="9" max="9" width="5.88671875" style="2" customWidth="1"/>
    <col min="10" max="10" width="18.109375" style="2" customWidth="1"/>
    <col min="11" max="11" width="16.109375" style="2" customWidth="1"/>
    <col min="12" max="214" width="9.109375" style="2" customWidth="1"/>
    <col min="215" max="16384" width="9.109375" style="2"/>
  </cols>
  <sheetData>
    <row r="1" spans="1:11" x14ac:dyDescent="0.25">
      <c r="A1" s="1"/>
      <c r="B1" s="1"/>
      <c r="C1" s="1"/>
      <c r="D1" s="1"/>
      <c r="E1" s="1"/>
      <c r="F1" s="1"/>
      <c r="G1" s="1"/>
      <c r="H1" s="211" t="s">
        <v>359</v>
      </c>
      <c r="I1" s="211"/>
      <c r="J1" s="211"/>
      <c r="K1" s="211"/>
    </row>
    <row r="2" spans="1:11" x14ac:dyDescent="0.25">
      <c r="A2" s="1"/>
      <c r="B2" s="1"/>
      <c r="C2" s="1"/>
      <c r="D2" s="1"/>
      <c r="E2" s="1"/>
      <c r="F2" s="1"/>
      <c r="G2" s="213" t="s">
        <v>310</v>
      </c>
      <c r="H2" s="213"/>
      <c r="I2" s="213"/>
      <c r="J2" s="213"/>
      <c r="K2" s="213"/>
    </row>
    <row r="3" spans="1:11" x14ac:dyDescent="0.25">
      <c r="A3" s="1"/>
      <c r="B3" s="1"/>
      <c r="C3" s="1"/>
      <c r="D3" s="1"/>
      <c r="E3" s="1"/>
      <c r="F3" s="1"/>
      <c r="G3" s="213" t="s">
        <v>311</v>
      </c>
      <c r="H3" s="213"/>
      <c r="I3" s="213"/>
      <c r="J3" s="213"/>
      <c r="K3" s="213"/>
    </row>
    <row r="4" spans="1:11" x14ac:dyDescent="0.25">
      <c r="A4" s="1"/>
      <c r="B4" s="1"/>
      <c r="C4" s="1"/>
      <c r="D4" s="1"/>
      <c r="E4" s="1"/>
      <c r="F4" s="1"/>
      <c r="G4" s="166"/>
      <c r="H4" s="166"/>
      <c r="I4" s="166"/>
      <c r="J4" s="213" t="s">
        <v>331</v>
      </c>
      <c r="K4" s="213"/>
    </row>
    <row r="5" spans="1:11" x14ac:dyDescent="0.25">
      <c r="A5" s="1"/>
      <c r="B5" s="1"/>
      <c r="C5" s="1"/>
      <c r="D5" s="1"/>
      <c r="E5" s="1"/>
      <c r="F5" s="1"/>
      <c r="G5" s="1"/>
      <c r="I5" s="165"/>
      <c r="J5" s="211" t="s">
        <v>376</v>
      </c>
      <c r="K5" s="211"/>
    </row>
    <row r="6" spans="1:1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54" customHeight="1" x14ac:dyDescent="0.25">
      <c r="A7" s="1"/>
      <c r="B7" s="212" t="s">
        <v>373</v>
      </c>
      <c r="C7" s="212"/>
      <c r="D7" s="212"/>
      <c r="E7" s="212"/>
      <c r="F7" s="212"/>
      <c r="G7" s="212"/>
      <c r="H7" s="212"/>
      <c r="I7" s="212"/>
      <c r="J7" s="212"/>
      <c r="K7" s="212"/>
    </row>
    <row r="8" spans="1:1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ht="41.4" x14ac:dyDescent="0.25">
      <c r="A9" s="1"/>
      <c r="B9" s="4"/>
      <c r="C9" s="4"/>
      <c r="D9" s="4"/>
      <c r="E9" s="5"/>
      <c r="F9" s="5"/>
      <c r="G9" s="6" t="s">
        <v>36</v>
      </c>
      <c r="H9" s="7" t="s">
        <v>35</v>
      </c>
      <c r="I9" s="6" t="s">
        <v>34</v>
      </c>
      <c r="J9" s="6" t="s">
        <v>357</v>
      </c>
      <c r="K9" s="6" t="s">
        <v>358</v>
      </c>
    </row>
    <row r="10" spans="1:11" ht="41.4" x14ac:dyDescent="0.25">
      <c r="A10" s="8"/>
      <c r="B10" s="197" t="s">
        <v>33</v>
      </c>
      <c r="C10" s="197"/>
      <c r="D10" s="197"/>
      <c r="E10" s="197"/>
      <c r="F10" s="198"/>
      <c r="G10" s="9" t="s">
        <v>288</v>
      </c>
      <c r="H10" s="10" t="s">
        <v>69</v>
      </c>
      <c r="I10" s="11" t="s">
        <v>0</v>
      </c>
      <c r="J10" s="12">
        <f>SUM(J11)</f>
        <v>726350945</v>
      </c>
      <c r="K10" s="12">
        <f>SUM(K11)</f>
        <v>647208323</v>
      </c>
    </row>
    <row r="11" spans="1:11" ht="41.4" x14ac:dyDescent="0.25">
      <c r="A11" s="8"/>
      <c r="B11" s="205" t="s">
        <v>32</v>
      </c>
      <c r="C11" s="205"/>
      <c r="D11" s="205"/>
      <c r="E11" s="205"/>
      <c r="F11" s="206"/>
      <c r="G11" s="13" t="s">
        <v>350</v>
      </c>
      <c r="H11" s="14" t="s">
        <v>78</v>
      </c>
      <c r="I11" s="15" t="s">
        <v>0</v>
      </c>
      <c r="J11" s="16">
        <f>SUM(J12+J43+J57+J71)</f>
        <v>726350945</v>
      </c>
      <c r="K11" s="16">
        <f>SUM(K12+K43+K57+K71)</f>
        <v>647208323</v>
      </c>
    </row>
    <row r="12" spans="1:11" ht="64.5" customHeight="1" x14ac:dyDescent="0.25">
      <c r="A12" s="8"/>
      <c r="B12" s="17"/>
      <c r="C12" s="17"/>
      <c r="D12" s="17"/>
      <c r="E12" s="17"/>
      <c r="F12" s="18"/>
      <c r="G12" s="13" t="s">
        <v>283</v>
      </c>
      <c r="H12" s="19" t="s">
        <v>79</v>
      </c>
      <c r="I12" s="15"/>
      <c r="J12" s="16">
        <f>SUM(J13+J15+J17+J19+J24+J27+J37+J29+J31+J35+J21+J39+J33+J41)</f>
        <v>683918177</v>
      </c>
      <c r="K12" s="16">
        <f>SUM(K13+K15+K17+K19+K24+K27+K37+K29+K31+K35+K21+K39+K33+K41)</f>
        <v>605272555</v>
      </c>
    </row>
    <row r="13" spans="1:11" ht="27.6" x14ac:dyDescent="0.25">
      <c r="A13" s="8"/>
      <c r="B13" s="199" t="s">
        <v>31</v>
      </c>
      <c r="C13" s="199"/>
      <c r="D13" s="199"/>
      <c r="E13" s="199"/>
      <c r="F13" s="200"/>
      <c r="G13" s="25" t="s">
        <v>41</v>
      </c>
      <c r="H13" s="26" t="s">
        <v>207</v>
      </c>
      <c r="I13" s="27" t="s">
        <v>0</v>
      </c>
      <c r="J13" s="21">
        <f>SUM(J14:J14)</f>
        <v>48571000</v>
      </c>
      <c r="K13" s="21">
        <f>SUM(K14:K14)</f>
        <v>29129000</v>
      </c>
    </row>
    <row r="14" spans="1:11" ht="41.4" x14ac:dyDescent="0.25">
      <c r="A14" s="8"/>
      <c r="B14" s="201">
        <v>500</v>
      </c>
      <c r="C14" s="201"/>
      <c r="D14" s="201"/>
      <c r="E14" s="201"/>
      <c r="F14" s="202"/>
      <c r="G14" s="28" t="s">
        <v>4</v>
      </c>
      <c r="H14" s="29" t="s">
        <v>0</v>
      </c>
      <c r="I14" s="27">
        <v>600</v>
      </c>
      <c r="J14" s="21">
        <v>48571000</v>
      </c>
      <c r="K14" s="21">
        <v>29129000</v>
      </c>
    </row>
    <row r="15" spans="1:11" ht="27.6" x14ac:dyDescent="0.25">
      <c r="A15" s="8"/>
      <c r="B15" s="203" t="s">
        <v>30</v>
      </c>
      <c r="C15" s="203"/>
      <c r="D15" s="203"/>
      <c r="E15" s="203"/>
      <c r="F15" s="204"/>
      <c r="G15" s="28" t="s">
        <v>42</v>
      </c>
      <c r="H15" s="26" t="s">
        <v>208</v>
      </c>
      <c r="I15" s="27" t="s">
        <v>0</v>
      </c>
      <c r="J15" s="21">
        <f>SUM(J16:J16)</f>
        <v>48907415</v>
      </c>
      <c r="K15" s="21">
        <f>SUM(K16:K16)</f>
        <v>29387000</v>
      </c>
    </row>
    <row r="16" spans="1:11" ht="41.4" x14ac:dyDescent="0.25">
      <c r="A16" s="8"/>
      <c r="B16" s="199">
        <v>100</v>
      </c>
      <c r="C16" s="199"/>
      <c r="D16" s="199"/>
      <c r="E16" s="199"/>
      <c r="F16" s="200"/>
      <c r="G16" s="28" t="s">
        <v>4</v>
      </c>
      <c r="H16" s="29" t="s">
        <v>0</v>
      </c>
      <c r="I16" s="27">
        <v>600</v>
      </c>
      <c r="J16" s="21">
        <v>48907415</v>
      </c>
      <c r="K16" s="21">
        <v>29387000</v>
      </c>
    </row>
    <row r="17" spans="1:11" ht="27.6" x14ac:dyDescent="0.3">
      <c r="A17" s="8"/>
      <c r="B17" s="199">
        <v>200</v>
      </c>
      <c r="C17" s="199"/>
      <c r="D17" s="199"/>
      <c r="E17" s="199"/>
      <c r="F17" s="200"/>
      <c r="G17" s="28" t="s">
        <v>43</v>
      </c>
      <c r="H17" s="20" t="s">
        <v>209</v>
      </c>
      <c r="I17" s="27"/>
      <c r="J17" s="21">
        <f>SUM(J18:J18)</f>
        <v>18286743</v>
      </c>
      <c r="K17" s="156">
        <f>SUM(K18:K18)</f>
        <v>12814000</v>
      </c>
    </row>
    <row r="18" spans="1:11" ht="41.4" x14ac:dyDescent="0.25">
      <c r="A18" s="8"/>
      <c r="B18" s="199">
        <v>300</v>
      </c>
      <c r="C18" s="199"/>
      <c r="D18" s="199"/>
      <c r="E18" s="199"/>
      <c r="F18" s="200"/>
      <c r="G18" s="28" t="s">
        <v>4</v>
      </c>
      <c r="H18" s="33" t="s">
        <v>0</v>
      </c>
      <c r="I18" s="27">
        <v>600</v>
      </c>
      <c r="J18" s="21">
        <v>18286743</v>
      </c>
      <c r="K18" s="21">
        <v>12814000</v>
      </c>
    </row>
    <row r="19" spans="1:11" ht="55.2" x14ac:dyDescent="0.3">
      <c r="A19" s="8"/>
      <c r="B19" s="34"/>
      <c r="C19" s="34"/>
      <c r="D19" s="34"/>
      <c r="E19" s="34"/>
      <c r="F19" s="35"/>
      <c r="G19" s="28" t="s">
        <v>164</v>
      </c>
      <c r="H19" s="33" t="s">
        <v>210</v>
      </c>
      <c r="I19" s="27"/>
      <c r="J19" s="21">
        <f>SUM(J20:J20)</f>
        <v>17262000</v>
      </c>
      <c r="K19" s="156">
        <f>SUM(K20:K20)</f>
        <v>13262000</v>
      </c>
    </row>
    <row r="20" spans="1:11" ht="41.4" x14ac:dyDescent="0.3">
      <c r="A20" s="8"/>
      <c r="B20" s="34"/>
      <c r="C20" s="34"/>
      <c r="D20" s="34"/>
      <c r="E20" s="34"/>
      <c r="F20" s="35"/>
      <c r="G20" s="28" t="s">
        <v>4</v>
      </c>
      <c r="H20" s="33" t="s">
        <v>0</v>
      </c>
      <c r="I20" s="27">
        <v>600</v>
      </c>
      <c r="J20" s="21">
        <v>17262000</v>
      </c>
      <c r="K20" s="156">
        <v>13262000</v>
      </c>
    </row>
    <row r="21" spans="1:11" ht="51" customHeight="1" x14ac:dyDescent="0.25">
      <c r="A21" s="8"/>
      <c r="B21" s="34"/>
      <c r="C21" s="34"/>
      <c r="D21" s="34"/>
      <c r="E21" s="34"/>
      <c r="F21" s="35"/>
      <c r="G21" s="28" t="s">
        <v>334</v>
      </c>
      <c r="H21" s="33" t="s">
        <v>333</v>
      </c>
      <c r="I21" s="27"/>
      <c r="J21" s="21">
        <f>SUM(J22:J23)</f>
        <v>1528000</v>
      </c>
      <c r="K21" s="21">
        <f>SUM(K22:K22)</f>
        <v>1472491</v>
      </c>
    </row>
    <row r="22" spans="1:11" ht="33.75" customHeight="1" x14ac:dyDescent="0.3">
      <c r="A22" s="8"/>
      <c r="B22" s="195"/>
      <c r="C22" s="195"/>
      <c r="D22" s="195"/>
      <c r="E22" s="195"/>
      <c r="F22" s="196"/>
      <c r="G22" s="28" t="s">
        <v>2</v>
      </c>
      <c r="H22" s="32" t="s">
        <v>0</v>
      </c>
      <c r="I22" s="27">
        <v>200</v>
      </c>
      <c r="J22" s="21">
        <v>291175.2</v>
      </c>
      <c r="K22" s="156">
        <v>1472491</v>
      </c>
    </row>
    <row r="23" spans="1:11" ht="41.4" x14ac:dyDescent="0.25">
      <c r="A23" s="8"/>
      <c r="B23" s="34"/>
      <c r="C23" s="34"/>
      <c r="D23" s="34"/>
      <c r="E23" s="34"/>
      <c r="F23" s="35"/>
      <c r="G23" s="28" t="s">
        <v>4</v>
      </c>
      <c r="H23" s="33" t="s">
        <v>0</v>
      </c>
      <c r="I23" s="27">
        <v>600</v>
      </c>
      <c r="J23" s="21">
        <v>1236824.8</v>
      </c>
      <c r="K23" s="151">
        <v>0</v>
      </c>
    </row>
    <row r="24" spans="1:11" ht="27.6" x14ac:dyDescent="0.25">
      <c r="A24" s="8"/>
      <c r="B24" s="199">
        <v>600</v>
      </c>
      <c r="C24" s="199"/>
      <c r="D24" s="199"/>
      <c r="E24" s="199"/>
      <c r="F24" s="200"/>
      <c r="G24" s="28" t="s">
        <v>45</v>
      </c>
      <c r="H24" s="36" t="s">
        <v>211</v>
      </c>
      <c r="I24" s="27"/>
      <c r="J24" s="21">
        <f>SUM(J25:J26)</f>
        <v>16397189</v>
      </c>
      <c r="K24" s="21">
        <f>SUM(K25:K26)</f>
        <v>11020700</v>
      </c>
    </row>
    <row r="25" spans="1:11" ht="82.8" x14ac:dyDescent="0.25">
      <c r="A25" s="8"/>
      <c r="B25" s="201">
        <v>800</v>
      </c>
      <c r="C25" s="201"/>
      <c r="D25" s="201"/>
      <c r="E25" s="201"/>
      <c r="F25" s="202"/>
      <c r="G25" s="28" t="s">
        <v>3</v>
      </c>
      <c r="H25" s="32" t="s">
        <v>0</v>
      </c>
      <c r="I25" s="27">
        <v>100</v>
      </c>
      <c r="J25" s="21">
        <v>13276189</v>
      </c>
      <c r="K25" s="21">
        <v>8867700</v>
      </c>
    </row>
    <row r="26" spans="1:11" ht="41.4" x14ac:dyDescent="0.25">
      <c r="A26" s="8"/>
      <c r="B26" s="201">
        <v>800</v>
      </c>
      <c r="C26" s="201"/>
      <c r="D26" s="201"/>
      <c r="E26" s="201"/>
      <c r="F26" s="202"/>
      <c r="G26" s="28" t="s">
        <v>4</v>
      </c>
      <c r="H26" s="32" t="s">
        <v>0</v>
      </c>
      <c r="I26" s="27">
        <v>600</v>
      </c>
      <c r="J26" s="21">
        <v>3121000</v>
      </c>
      <c r="K26" s="21">
        <v>2153000</v>
      </c>
    </row>
    <row r="27" spans="1:11" x14ac:dyDescent="0.25">
      <c r="A27" s="8"/>
      <c r="B27" s="202" t="s">
        <v>29</v>
      </c>
      <c r="C27" s="207"/>
      <c r="D27" s="207"/>
      <c r="E27" s="207"/>
      <c r="F27" s="207"/>
      <c r="G27" s="25" t="s">
        <v>44</v>
      </c>
      <c r="H27" s="38" t="s">
        <v>212</v>
      </c>
      <c r="I27" s="27" t="s">
        <v>0</v>
      </c>
      <c r="J27" s="21">
        <f>SUM(J28)</f>
        <v>138000</v>
      </c>
      <c r="K27" s="21">
        <f>SUM(K28)</f>
        <v>138000</v>
      </c>
    </row>
    <row r="28" spans="1:11" ht="27.6" x14ac:dyDescent="0.25">
      <c r="A28" s="8"/>
      <c r="B28" s="199">
        <v>300</v>
      </c>
      <c r="C28" s="199"/>
      <c r="D28" s="199"/>
      <c r="E28" s="199"/>
      <c r="F28" s="200"/>
      <c r="G28" s="28" t="s">
        <v>5</v>
      </c>
      <c r="H28" s="33" t="s">
        <v>0</v>
      </c>
      <c r="I28" s="27">
        <v>300</v>
      </c>
      <c r="J28" s="21">
        <v>138000</v>
      </c>
      <c r="K28" s="21">
        <v>138000</v>
      </c>
    </row>
    <row r="29" spans="1:11" ht="41.4" x14ac:dyDescent="0.25">
      <c r="A29" s="8"/>
      <c r="B29" s="34"/>
      <c r="C29" s="34"/>
      <c r="D29" s="34"/>
      <c r="E29" s="34"/>
      <c r="F29" s="35"/>
      <c r="G29" s="28" t="s">
        <v>70</v>
      </c>
      <c r="H29" s="20" t="s">
        <v>213</v>
      </c>
      <c r="I29" s="27" t="s">
        <v>0</v>
      </c>
      <c r="J29" s="21">
        <f>SUM(J30)</f>
        <v>13598112</v>
      </c>
      <c r="K29" s="21">
        <f>SUM(K30)</f>
        <v>14262014</v>
      </c>
    </row>
    <row r="30" spans="1:11" ht="41.4" x14ac:dyDescent="0.25">
      <c r="A30" s="8"/>
      <c r="B30" s="34"/>
      <c r="C30" s="34"/>
      <c r="D30" s="34"/>
      <c r="E30" s="34"/>
      <c r="F30" s="35"/>
      <c r="G30" s="28" t="s">
        <v>4</v>
      </c>
      <c r="H30" s="32"/>
      <c r="I30" s="27">
        <v>600</v>
      </c>
      <c r="J30" s="21">
        <v>13598112</v>
      </c>
      <c r="K30" s="21">
        <v>14262014</v>
      </c>
    </row>
    <row r="31" spans="1:11" ht="27.6" x14ac:dyDescent="0.25">
      <c r="A31" s="8"/>
      <c r="B31" s="158"/>
      <c r="C31" s="158"/>
      <c r="D31" s="158"/>
      <c r="E31" s="158"/>
      <c r="F31" s="159"/>
      <c r="G31" s="28" t="s">
        <v>324</v>
      </c>
      <c r="H31" s="20" t="s">
        <v>323</v>
      </c>
      <c r="I31" s="27" t="s">
        <v>0</v>
      </c>
      <c r="J31" s="21">
        <f>SUM(J32)</f>
        <v>450430853</v>
      </c>
      <c r="K31" s="21">
        <f>SUM(K32)</f>
        <v>450430853</v>
      </c>
    </row>
    <row r="32" spans="1:11" ht="41.4" x14ac:dyDescent="0.25">
      <c r="A32" s="8"/>
      <c r="B32" s="158"/>
      <c r="C32" s="158"/>
      <c r="D32" s="158"/>
      <c r="E32" s="158"/>
      <c r="F32" s="159"/>
      <c r="G32" s="28" t="s">
        <v>4</v>
      </c>
      <c r="H32" s="41" t="s">
        <v>0</v>
      </c>
      <c r="I32" s="27">
        <v>600</v>
      </c>
      <c r="J32" s="21">
        <v>450430853</v>
      </c>
      <c r="K32" s="21">
        <v>450430853</v>
      </c>
    </row>
    <row r="33" spans="1:11" ht="55.2" x14ac:dyDescent="0.25">
      <c r="A33" s="8"/>
      <c r="B33" s="176"/>
      <c r="C33" s="176"/>
      <c r="D33" s="176"/>
      <c r="E33" s="176"/>
      <c r="F33" s="177"/>
      <c r="G33" s="28" t="s">
        <v>343</v>
      </c>
      <c r="H33" s="32" t="s">
        <v>344</v>
      </c>
      <c r="I33" s="27"/>
      <c r="J33" s="21">
        <f>SUM(J34)</f>
        <v>1261332</v>
      </c>
      <c r="K33" s="21">
        <f>SUM(K34)</f>
        <v>1185256</v>
      </c>
    </row>
    <row r="34" spans="1:11" ht="41.4" x14ac:dyDescent="0.25">
      <c r="A34" s="8"/>
      <c r="B34" s="176"/>
      <c r="C34" s="176"/>
      <c r="D34" s="176"/>
      <c r="E34" s="176"/>
      <c r="F34" s="177"/>
      <c r="G34" s="28" t="s">
        <v>4</v>
      </c>
      <c r="H34" s="32"/>
      <c r="I34" s="27">
        <v>600</v>
      </c>
      <c r="J34" s="21">
        <v>1261332</v>
      </c>
      <c r="K34" s="21">
        <v>1185256</v>
      </c>
    </row>
    <row r="35" spans="1:11" ht="55.2" x14ac:dyDescent="0.25">
      <c r="A35" s="8"/>
      <c r="B35" s="34"/>
      <c r="C35" s="34"/>
      <c r="D35" s="34"/>
      <c r="E35" s="34"/>
      <c r="F35" s="35"/>
      <c r="G35" s="28" t="s">
        <v>164</v>
      </c>
      <c r="H35" s="32" t="s">
        <v>214</v>
      </c>
      <c r="I35" s="27"/>
      <c r="J35" s="21">
        <f>SUM(J36)</f>
        <v>13082449</v>
      </c>
      <c r="K35" s="21">
        <f>SUM(K36)</f>
        <v>13082449</v>
      </c>
    </row>
    <row r="36" spans="1:11" ht="41.4" x14ac:dyDescent="0.25">
      <c r="A36" s="8"/>
      <c r="B36" s="34"/>
      <c r="C36" s="34"/>
      <c r="D36" s="34"/>
      <c r="E36" s="34"/>
      <c r="F36" s="35"/>
      <c r="G36" s="28" t="s">
        <v>4</v>
      </c>
      <c r="H36" s="32" t="s">
        <v>0</v>
      </c>
      <c r="I36" s="27">
        <v>600</v>
      </c>
      <c r="J36" s="21">
        <v>13082449</v>
      </c>
      <c r="K36" s="21">
        <v>13082449</v>
      </c>
    </row>
    <row r="37" spans="1:11" ht="110.4" x14ac:dyDescent="0.25">
      <c r="A37" s="8"/>
      <c r="B37" s="188"/>
      <c r="C37" s="188"/>
      <c r="D37" s="188"/>
      <c r="E37" s="188"/>
      <c r="F37" s="189"/>
      <c r="G37" s="28" t="s">
        <v>364</v>
      </c>
      <c r="H37" s="32" t="s">
        <v>365</v>
      </c>
      <c r="I37" s="27"/>
      <c r="J37" s="21">
        <f>SUM(J38)</f>
        <v>13983480</v>
      </c>
      <c r="K37" s="21">
        <f>SUM(K38)</f>
        <v>13671000</v>
      </c>
    </row>
    <row r="38" spans="1:11" ht="41.4" x14ac:dyDescent="0.25">
      <c r="A38" s="8"/>
      <c r="B38" s="188"/>
      <c r="C38" s="188"/>
      <c r="D38" s="188"/>
      <c r="E38" s="188"/>
      <c r="F38" s="189"/>
      <c r="G38" s="28" t="s">
        <v>4</v>
      </c>
      <c r="H38" s="32"/>
      <c r="I38" s="27">
        <v>600</v>
      </c>
      <c r="J38" s="21">
        <v>13983480</v>
      </c>
      <c r="K38" s="21">
        <v>13671000</v>
      </c>
    </row>
    <row r="39" spans="1:11" ht="62.25" customHeight="1" x14ac:dyDescent="0.25">
      <c r="A39" s="8"/>
      <c r="B39" s="34"/>
      <c r="C39" s="34"/>
      <c r="D39" s="34"/>
      <c r="E39" s="34"/>
      <c r="F39" s="35"/>
      <c r="G39" s="28" t="s">
        <v>191</v>
      </c>
      <c r="H39" s="32" t="s">
        <v>215</v>
      </c>
      <c r="I39" s="27"/>
      <c r="J39" s="21">
        <f>SUM(J40)</f>
        <v>14359908</v>
      </c>
      <c r="K39" s="21">
        <f>SUM(K40)</f>
        <v>15417792</v>
      </c>
    </row>
    <row r="40" spans="1:11" ht="41.4" x14ac:dyDescent="0.25">
      <c r="A40" s="8"/>
      <c r="B40" s="34"/>
      <c r="C40" s="34"/>
      <c r="D40" s="34"/>
      <c r="E40" s="34"/>
      <c r="F40" s="35"/>
      <c r="G40" s="28" t="s">
        <v>4</v>
      </c>
      <c r="H40" s="32" t="s">
        <v>0</v>
      </c>
      <c r="I40" s="27">
        <v>600</v>
      </c>
      <c r="J40" s="21">
        <v>14359908</v>
      </c>
      <c r="K40" s="21">
        <v>15417792</v>
      </c>
    </row>
    <row r="41" spans="1:11" ht="63" customHeight="1" x14ac:dyDescent="0.25">
      <c r="A41" s="8"/>
      <c r="B41" s="195"/>
      <c r="C41" s="195"/>
      <c r="D41" s="195"/>
      <c r="E41" s="195"/>
      <c r="F41" s="196"/>
      <c r="G41" s="28" t="s">
        <v>374</v>
      </c>
      <c r="H41" s="32" t="s">
        <v>375</v>
      </c>
      <c r="I41" s="27"/>
      <c r="J41" s="21">
        <f>SUM(J42)</f>
        <v>26111696</v>
      </c>
      <c r="K41" s="21">
        <f>SUM(K42)</f>
        <v>0</v>
      </c>
    </row>
    <row r="42" spans="1:11" ht="41.4" x14ac:dyDescent="0.25">
      <c r="A42" s="8"/>
      <c r="B42" s="195"/>
      <c r="C42" s="195"/>
      <c r="D42" s="195"/>
      <c r="E42" s="195"/>
      <c r="F42" s="196"/>
      <c r="G42" s="28" t="s">
        <v>4</v>
      </c>
      <c r="H42" s="32" t="s">
        <v>0</v>
      </c>
      <c r="I42" s="27">
        <v>600</v>
      </c>
      <c r="J42" s="21">
        <v>26111696</v>
      </c>
      <c r="K42" s="21">
        <v>0</v>
      </c>
    </row>
    <row r="43" spans="1:11" ht="32.25" customHeight="1" x14ac:dyDescent="0.25">
      <c r="A43" s="8"/>
      <c r="B43" s="34"/>
      <c r="C43" s="34"/>
      <c r="D43" s="34"/>
      <c r="E43" s="34"/>
      <c r="F43" s="35"/>
      <c r="G43" s="42" t="s">
        <v>71</v>
      </c>
      <c r="H43" s="19" t="s">
        <v>148</v>
      </c>
      <c r="I43" s="27"/>
      <c r="J43" s="43">
        <f>SUM(J44+J46+J49+J54)</f>
        <v>34115079</v>
      </c>
      <c r="K43" s="43">
        <f>SUM(K44+K46+K49+K54)</f>
        <v>34115079</v>
      </c>
    </row>
    <row r="44" spans="1:11" ht="80.25" customHeight="1" x14ac:dyDescent="0.25">
      <c r="A44" s="8"/>
      <c r="B44" s="34"/>
      <c r="C44" s="34"/>
      <c r="D44" s="34"/>
      <c r="E44" s="34"/>
      <c r="F44" s="35"/>
      <c r="G44" s="44" t="s">
        <v>150</v>
      </c>
      <c r="H44" s="36" t="s">
        <v>216</v>
      </c>
      <c r="I44" s="27"/>
      <c r="J44" s="21">
        <f>SUM(J45)</f>
        <v>5250856</v>
      </c>
      <c r="K44" s="21">
        <f>SUM(K45)</f>
        <v>5250856</v>
      </c>
    </row>
    <row r="45" spans="1:11" ht="41.4" x14ac:dyDescent="0.25">
      <c r="A45" s="8"/>
      <c r="B45" s="34"/>
      <c r="C45" s="34"/>
      <c r="D45" s="34"/>
      <c r="E45" s="34"/>
      <c r="F45" s="35"/>
      <c r="G45" s="28" t="s">
        <v>4</v>
      </c>
      <c r="H45" s="29" t="s">
        <v>0</v>
      </c>
      <c r="I45" s="27">
        <v>600</v>
      </c>
      <c r="J45" s="21">
        <v>5250856</v>
      </c>
      <c r="K45" s="21">
        <v>5250856</v>
      </c>
    </row>
    <row r="46" spans="1:11" ht="55.2" x14ac:dyDescent="0.25">
      <c r="A46" s="8"/>
      <c r="B46" s="34"/>
      <c r="C46" s="34"/>
      <c r="D46" s="34"/>
      <c r="E46" s="34"/>
      <c r="F46" s="35"/>
      <c r="G46" s="44" t="s">
        <v>72</v>
      </c>
      <c r="H46" s="20" t="s">
        <v>217</v>
      </c>
      <c r="I46" s="27"/>
      <c r="J46" s="21">
        <f>SUM(J47:J48)</f>
        <v>23445297</v>
      </c>
      <c r="K46" s="21">
        <f>SUM(K47:K48)</f>
        <v>23445297</v>
      </c>
    </row>
    <row r="47" spans="1:11" ht="27.6" x14ac:dyDescent="0.25">
      <c r="A47" s="8"/>
      <c r="B47" s="34"/>
      <c r="C47" s="34"/>
      <c r="D47" s="34"/>
      <c r="E47" s="34"/>
      <c r="F47" s="35"/>
      <c r="G47" s="28" t="s">
        <v>2</v>
      </c>
      <c r="H47" s="32" t="s">
        <v>0</v>
      </c>
      <c r="I47" s="27">
        <v>200</v>
      </c>
      <c r="J47" s="21">
        <v>115000</v>
      </c>
      <c r="K47" s="21">
        <v>115000</v>
      </c>
    </row>
    <row r="48" spans="1:11" ht="27.6" x14ac:dyDescent="0.25">
      <c r="A48" s="8"/>
      <c r="B48" s="34"/>
      <c r="C48" s="34"/>
      <c r="D48" s="34"/>
      <c r="E48" s="34"/>
      <c r="F48" s="35"/>
      <c r="G48" s="45" t="s">
        <v>5</v>
      </c>
      <c r="H48" s="41"/>
      <c r="I48" s="27">
        <v>300</v>
      </c>
      <c r="J48" s="21">
        <v>23330297</v>
      </c>
      <c r="K48" s="21">
        <v>23330297</v>
      </c>
    </row>
    <row r="49" spans="1:11" ht="27.6" x14ac:dyDescent="0.25">
      <c r="A49" s="8"/>
      <c r="B49" s="34"/>
      <c r="C49" s="34"/>
      <c r="D49" s="34"/>
      <c r="E49" s="34"/>
      <c r="F49" s="35"/>
      <c r="G49" s="28" t="s">
        <v>73</v>
      </c>
      <c r="H49" s="20" t="s">
        <v>218</v>
      </c>
      <c r="I49" s="27"/>
      <c r="J49" s="21">
        <f>SUM(J50:J53)</f>
        <v>2744595</v>
      </c>
      <c r="K49" s="21">
        <f>SUM(K50:K53)</f>
        <v>2744595</v>
      </c>
    </row>
    <row r="50" spans="1:11" ht="82.8" x14ac:dyDescent="0.25">
      <c r="A50" s="8"/>
      <c r="B50" s="34"/>
      <c r="C50" s="34"/>
      <c r="D50" s="34"/>
      <c r="E50" s="34"/>
      <c r="F50" s="35"/>
      <c r="G50" s="28" t="s">
        <v>3</v>
      </c>
      <c r="H50" s="32" t="s">
        <v>0</v>
      </c>
      <c r="I50" s="27">
        <v>100</v>
      </c>
      <c r="J50" s="21">
        <v>170000</v>
      </c>
      <c r="K50" s="21">
        <v>170000</v>
      </c>
    </row>
    <row r="51" spans="1:11" ht="27.6" x14ac:dyDescent="0.25">
      <c r="A51" s="8"/>
      <c r="B51" s="34"/>
      <c r="C51" s="34"/>
      <c r="D51" s="34"/>
      <c r="E51" s="34"/>
      <c r="F51" s="35"/>
      <c r="G51" s="28" t="s">
        <v>2</v>
      </c>
      <c r="H51" s="32" t="s">
        <v>0</v>
      </c>
      <c r="I51" s="27">
        <v>200</v>
      </c>
      <c r="J51" s="21">
        <v>211</v>
      </c>
      <c r="K51" s="21">
        <v>211</v>
      </c>
    </row>
    <row r="52" spans="1:11" ht="27.6" x14ac:dyDescent="0.25">
      <c r="A52" s="8"/>
      <c r="B52" s="34"/>
      <c r="C52" s="34"/>
      <c r="D52" s="34"/>
      <c r="E52" s="34"/>
      <c r="F52" s="35"/>
      <c r="G52" s="28" t="s">
        <v>5</v>
      </c>
      <c r="H52" s="32"/>
      <c r="I52" s="27">
        <v>300</v>
      </c>
      <c r="J52" s="21">
        <v>1888816</v>
      </c>
      <c r="K52" s="21">
        <v>1888816</v>
      </c>
    </row>
    <row r="53" spans="1:11" ht="41.4" x14ac:dyDescent="0.25">
      <c r="A53" s="8"/>
      <c r="B53" s="34"/>
      <c r="C53" s="34"/>
      <c r="D53" s="34"/>
      <c r="E53" s="34"/>
      <c r="F53" s="35"/>
      <c r="G53" s="28" t="s">
        <v>4</v>
      </c>
      <c r="H53" s="32" t="s">
        <v>0</v>
      </c>
      <c r="I53" s="27">
        <v>600</v>
      </c>
      <c r="J53" s="21">
        <v>685568</v>
      </c>
      <c r="K53" s="21">
        <v>685568</v>
      </c>
    </row>
    <row r="54" spans="1:11" ht="27.6" x14ac:dyDescent="0.25">
      <c r="A54" s="8"/>
      <c r="B54" s="34"/>
      <c r="C54" s="34"/>
      <c r="D54" s="34"/>
      <c r="E54" s="34"/>
      <c r="F54" s="35"/>
      <c r="G54" s="44" t="s">
        <v>77</v>
      </c>
      <c r="H54" s="20" t="s">
        <v>219</v>
      </c>
      <c r="I54" s="27" t="s">
        <v>0</v>
      </c>
      <c r="J54" s="21">
        <f>SUM(J55:J56)</f>
        <v>2674331</v>
      </c>
      <c r="K54" s="21">
        <f>SUM(K55:K56)</f>
        <v>2674331</v>
      </c>
    </row>
    <row r="55" spans="1:11" ht="82.8" x14ac:dyDescent="0.25">
      <c r="A55" s="8"/>
      <c r="B55" s="34"/>
      <c r="C55" s="34"/>
      <c r="D55" s="34"/>
      <c r="E55" s="34"/>
      <c r="F55" s="35"/>
      <c r="G55" s="28" t="s">
        <v>3</v>
      </c>
      <c r="H55" s="32" t="s">
        <v>0</v>
      </c>
      <c r="I55" s="27">
        <v>100</v>
      </c>
      <c r="J55" s="21">
        <v>2489831</v>
      </c>
      <c r="K55" s="21">
        <v>2489831</v>
      </c>
    </row>
    <row r="56" spans="1:11" ht="27.6" x14ac:dyDescent="0.25">
      <c r="A56" s="8"/>
      <c r="B56" s="34"/>
      <c r="C56" s="34"/>
      <c r="D56" s="34"/>
      <c r="E56" s="34"/>
      <c r="F56" s="35"/>
      <c r="G56" s="28" t="s">
        <v>2</v>
      </c>
      <c r="H56" s="32"/>
      <c r="I56" s="27">
        <v>200</v>
      </c>
      <c r="J56" s="21">
        <v>184500</v>
      </c>
      <c r="K56" s="21">
        <v>184500</v>
      </c>
    </row>
    <row r="57" spans="1:11" ht="16.5" customHeight="1" x14ac:dyDescent="0.25">
      <c r="A57" s="8"/>
      <c r="B57" s="34"/>
      <c r="C57" s="34"/>
      <c r="D57" s="34"/>
      <c r="E57" s="34"/>
      <c r="F57" s="35"/>
      <c r="G57" s="28" t="s">
        <v>157</v>
      </c>
      <c r="H57" s="19" t="s">
        <v>220</v>
      </c>
      <c r="I57" s="27"/>
      <c r="J57" s="43">
        <f>SUM(J58+J60+J62+J64+J67+J69)</f>
        <v>6348632</v>
      </c>
      <c r="K57" s="43">
        <f>SUM(K58+K60+K62+K64+K67+K69)</f>
        <v>5851632</v>
      </c>
    </row>
    <row r="58" spans="1:11" ht="62.25" customHeight="1" x14ac:dyDescent="0.25">
      <c r="A58" s="8"/>
      <c r="B58" s="34"/>
      <c r="C58" s="34"/>
      <c r="D58" s="34"/>
      <c r="E58" s="34"/>
      <c r="F58" s="35"/>
      <c r="G58" s="28" t="s">
        <v>166</v>
      </c>
      <c r="H58" s="32" t="s">
        <v>221</v>
      </c>
      <c r="I58" s="27"/>
      <c r="J58" s="21">
        <f>SUM(J59)</f>
        <v>70700</v>
      </c>
      <c r="K58" s="21">
        <f>SUM(K59)</f>
        <v>70700</v>
      </c>
    </row>
    <row r="59" spans="1:11" ht="41.4" x14ac:dyDescent="0.25">
      <c r="A59" s="8"/>
      <c r="B59" s="34"/>
      <c r="C59" s="34"/>
      <c r="D59" s="34"/>
      <c r="E59" s="34"/>
      <c r="F59" s="35"/>
      <c r="G59" s="28" t="s">
        <v>4</v>
      </c>
      <c r="H59" s="41" t="s">
        <v>0</v>
      </c>
      <c r="I59" s="27">
        <v>600</v>
      </c>
      <c r="J59" s="21">
        <v>70700</v>
      </c>
      <c r="K59" s="21">
        <v>70700</v>
      </c>
    </row>
    <row r="60" spans="1:11" ht="41.4" x14ac:dyDescent="0.25">
      <c r="A60" s="8"/>
      <c r="B60" s="34"/>
      <c r="C60" s="34"/>
      <c r="D60" s="34"/>
      <c r="E60" s="34"/>
      <c r="F60" s="35"/>
      <c r="G60" s="25" t="s">
        <v>158</v>
      </c>
      <c r="H60" s="20" t="s">
        <v>222</v>
      </c>
      <c r="I60" s="27"/>
      <c r="J60" s="21">
        <f>SUM(J61)</f>
        <v>1531300</v>
      </c>
      <c r="K60" s="21">
        <f>SUM(K61)</f>
        <v>1034300</v>
      </c>
    </row>
    <row r="61" spans="1:11" ht="41.4" x14ac:dyDescent="0.25">
      <c r="A61" s="8"/>
      <c r="B61" s="34"/>
      <c r="C61" s="34"/>
      <c r="D61" s="34"/>
      <c r="E61" s="34"/>
      <c r="F61" s="35"/>
      <c r="G61" s="28" t="s">
        <v>4</v>
      </c>
      <c r="H61" s="46"/>
      <c r="I61" s="27">
        <v>600</v>
      </c>
      <c r="J61" s="21">
        <v>1531300</v>
      </c>
      <c r="K61" s="21">
        <v>1034300</v>
      </c>
    </row>
    <row r="62" spans="1:11" ht="64.5" customHeight="1" x14ac:dyDescent="0.25">
      <c r="A62" s="8"/>
      <c r="B62" s="34"/>
      <c r="C62" s="34"/>
      <c r="D62" s="34"/>
      <c r="E62" s="34"/>
      <c r="F62" s="35"/>
      <c r="G62" s="28" t="s">
        <v>74</v>
      </c>
      <c r="H62" s="36" t="s">
        <v>223</v>
      </c>
      <c r="I62" s="27"/>
      <c r="J62" s="21">
        <f>SUM(J63)</f>
        <v>659988</v>
      </c>
      <c r="K62" s="21">
        <f>SUM(K63)</f>
        <v>659988</v>
      </c>
    </row>
    <row r="63" spans="1:11" ht="41.4" x14ac:dyDescent="0.25">
      <c r="A63" s="8"/>
      <c r="B63" s="34"/>
      <c r="C63" s="34"/>
      <c r="D63" s="34"/>
      <c r="E63" s="34"/>
      <c r="F63" s="35"/>
      <c r="G63" s="28" t="s">
        <v>4</v>
      </c>
      <c r="H63" s="41" t="s">
        <v>0</v>
      </c>
      <c r="I63" s="27">
        <v>600</v>
      </c>
      <c r="J63" s="21">
        <v>659988</v>
      </c>
      <c r="K63" s="21">
        <v>659988</v>
      </c>
    </row>
    <row r="64" spans="1:11" ht="96" customHeight="1" x14ac:dyDescent="0.25">
      <c r="A64" s="8"/>
      <c r="B64" s="34"/>
      <c r="C64" s="34"/>
      <c r="D64" s="34"/>
      <c r="E64" s="34"/>
      <c r="F64" s="35"/>
      <c r="G64" s="47" t="s">
        <v>75</v>
      </c>
      <c r="H64" s="48" t="s">
        <v>224</v>
      </c>
      <c r="I64" s="27"/>
      <c r="J64" s="21">
        <f>SUM(J65:J66)</f>
        <v>3768040</v>
      </c>
      <c r="K64" s="21">
        <f>SUM(K65:K66)</f>
        <v>3768040</v>
      </c>
    </row>
    <row r="65" spans="1:11" ht="27.6" x14ac:dyDescent="0.25">
      <c r="A65" s="8"/>
      <c r="B65" s="34"/>
      <c r="C65" s="34"/>
      <c r="D65" s="34"/>
      <c r="E65" s="34"/>
      <c r="F65" s="35"/>
      <c r="G65" s="28" t="s">
        <v>5</v>
      </c>
      <c r="H65" s="41" t="s">
        <v>0</v>
      </c>
      <c r="I65" s="27">
        <v>300</v>
      </c>
      <c r="J65" s="21">
        <v>1027000</v>
      </c>
      <c r="K65" s="21">
        <v>1027000</v>
      </c>
    </row>
    <row r="66" spans="1:11" ht="41.4" x14ac:dyDescent="0.25">
      <c r="A66" s="8"/>
      <c r="B66" s="34"/>
      <c r="C66" s="34"/>
      <c r="D66" s="34"/>
      <c r="E66" s="34"/>
      <c r="F66" s="35"/>
      <c r="G66" s="28" t="s">
        <v>4</v>
      </c>
      <c r="H66" s="41" t="s">
        <v>0</v>
      </c>
      <c r="I66" s="27">
        <v>600</v>
      </c>
      <c r="J66" s="24">
        <v>2741040</v>
      </c>
      <c r="K66" s="24">
        <v>2741040</v>
      </c>
    </row>
    <row r="67" spans="1:11" ht="48.75" customHeight="1" x14ac:dyDescent="0.25">
      <c r="A67" s="8"/>
      <c r="B67" s="34"/>
      <c r="C67" s="34"/>
      <c r="D67" s="34"/>
      <c r="E67" s="34"/>
      <c r="F67" s="35"/>
      <c r="G67" s="44" t="s">
        <v>76</v>
      </c>
      <c r="H67" s="49" t="s">
        <v>225</v>
      </c>
      <c r="I67" s="27"/>
      <c r="J67" s="21">
        <f>SUM(J68)</f>
        <v>307618</v>
      </c>
      <c r="K67" s="21">
        <f>SUM(K68)</f>
        <v>307618</v>
      </c>
    </row>
    <row r="68" spans="1:11" ht="27.6" x14ac:dyDescent="0.25">
      <c r="A68" s="8"/>
      <c r="B68" s="34"/>
      <c r="C68" s="34"/>
      <c r="D68" s="34"/>
      <c r="E68" s="34"/>
      <c r="F68" s="35"/>
      <c r="G68" s="28" t="s">
        <v>5</v>
      </c>
      <c r="H68" s="32" t="s">
        <v>0</v>
      </c>
      <c r="I68" s="27">
        <v>300</v>
      </c>
      <c r="J68" s="24">
        <v>307618</v>
      </c>
      <c r="K68" s="24">
        <v>307618</v>
      </c>
    </row>
    <row r="69" spans="1:11" ht="41.4" x14ac:dyDescent="0.25">
      <c r="A69" s="8"/>
      <c r="B69" s="34"/>
      <c r="C69" s="34"/>
      <c r="D69" s="34"/>
      <c r="E69" s="34"/>
      <c r="F69" s="35"/>
      <c r="G69" s="50" t="s">
        <v>322</v>
      </c>
      <c r="H69" s="41" t="s">
        <v>226</v>
      </c>
      <c r="I69" s="51" t="s">
        <v>0</v>
      </c>
      <c r="J69" s="24">
        <f>SUM(J70)</f>
        <v>10986</v>
      </c>
      <c r="K69" s="24">
        <f>SUM(K70)</f>
        <v>10986</v>
      </c>
    </row>
    <row r="70" spans="1:11" ht="27.6" x14ac:dyDescent="0.25">
      <c r="A70" s="8"/>
      <c r="B70" s="34"/>
      <c r="C70" s="34"/>
      <c r="D70" s="34"/>
      <c r="E70" s="34"/>
      <c r="F70" s="35"/>
      <c r="G70" s="22" t="s">
        <v>5</v>
      </c>
      <c r="H70" s="29" t="s">
        <v>0</v>
      </c>
      <c r="I70" s="27">
        <v>300</v>
      </c>
      <c r="J70" s="24">
        <v>10986</v>
      </c>
      <c r="K70" s="24">
        <v>10986</v>
      </c>
    </row>
    <row r="71" spans="1:11" ht="32.25" customHeight="1" x14ac:dyDescent="0.25">
      <c r="A71" s="8"/>
      <c r="B71" s="160"/>
      <c r="C71" s="160"/>
      <c r="D71" s="160"/>
      <c r="E71" s="160"/>
      <c r="F71" s="161"/>
      <c r="G71" s="52" t="s">
        <v>326</v>
      </c>
      <c r="H71" s="70" t="s">
        <v>327</v>
      </c>
      <c r="I71" s="56"/>
      <c r="J71" s="21">
        <f>SUM(J72:J72)</f>
        <v>1969057</v>
      </c>
      <c r="K71" s="21">
        <f>SUM(K72:K72)</f>
        <v>1969057</v>
      </c>
    </row>
    <row r="72" spans="1:11" ht="64.5" customHeight="1" x14ac:dyDescent="0.25">
      <c r="A72" s="8"/>
      <c r="B72" s="160"/>
      <c r="C72" s="160"/>
      <c r="D72" s="160"/>
      <c r="E72" s="160"/>
      <c r="F72" s="161"/>
      <c r="G72" s="28" t="s">
        <v>328</v>
      </c>
      <c r="H72" s="32" t="s">
        <v>329</v>
      </c>
      <c r="I72" s="27"/>
      <c r="J72" s="21">
        <f>SUM(J73:J73)</f>
        <v>1969057</v>
      </c>
      <c r="K72" s="21">
        <f>SUM(K73:K73)</f>
        <v>1969057</v>
      </c>
    </row>
    <row r="73" spans="1:11" ht="41.4" x14ac:dyDescent="0.25">
      <c r="A73" s="8"/>
      <c r="B73" s="160"/>
      <c r="C73" s="160"/>
      <c r="D73" s="160"/>
      <c r="E73" s="160"/>
      <c r="F73" s="161"/>
      <c r="G73" s="28" t="s">
        <v>4</v>
      </c>
      <c r="H73" s="41" t="s">
        <v>0</v>
      </c>
      <c r="I73" s="27">
        <v>600</v>
      </c>
      <c r="J73" s="21">
        <v>1969057</v>
      </c>
      <c r="K73" s="21">
        <v>1969057</v>
      </c>
    </row>
    <row r="74" spans="1:11" ht="48.75" customHeight="1" x14ac:dyDescent="0.25">
      <c r="A74" s="8"/>
      <c r="B74" s="197" t="s">
        <v>28</v>
      </c>
      <c r="C74" s="197"/>
      <c r="D74" s="197"/>
      <c r="E74" s="197"/>
      <c r="F74" s="198"/>
      <c r="G74" s="9" t="s">
        <v>48</v>
      </c>
      <c r="H74" s="53" t="s">
        <v>80</v>
      </c>
      <c r="I74" s="11" t="s">
        <v>0</v>
      </c>
      <c r="J74" s="12">
        <f>SUM(J75+J100+J95)</f>
        <v>132486204</v>
      </c>
      <c r="K74" s="12">
        <f>SUM(K75+K100+K95)</f>
        <v>132320291</v>
      </c>
    </row>
    <row r="75" spans="1:11" ht="45.75" customHeight="1" x14ac:dyDescent="0.25">
      <c r="A75" s="8"/>
      <c r="B75" s="205" t="s">
        <v>27</v>
      </c>
      <c r="C75" s="205"/>
      <c r="D75" s="205"/>
      <c r="E75" s="205"/>
      <c r="F75" s="206"/>
      <c r="G75" s="54" t="s">
        <v>351</v>
      </c>
      <c r="H75" s="55" t="s">
        <v>81</v>
      </c>
      <c r="I75" s="56" t="s">
        <v>0</v>
      </c>
      <c r="J75" s="43">
        <f>SUM(J76+J84+J87)</f>
        <v>131838204</v>
      </c>
      <c r="K75" s="43">
        <f>SUM(K76+K84+K87)</f>
        <v>131676291</v>
      </c>
    </row>
    <row r="76" spans="1:11" ht="62.25" customHeight="1" x14ac:dyDescent="0.25">
      <c r="A76" s="8"/>
      <c r="B76" s="17"/>
      <c r="C76" s="17"/>
      <c r="D76" s="17"/>
      <c r="E76" s="17"/>
      <c r="F76" s="18"/>
      <c r="G76" s="57" t="s">
        <v>83</v>
      </c>
      <c r="H76" s="55" t="s">
        <v>82</v>
      </c>
      <c r="I76" s="15"/>
      <c r="J76" s="16">
        <f>SUM(J80+J77)</f>
        <v>6348242</v>
      </c>
      <c r="K76" s="16">
        <f>SUM(K80+K77)</f>
        <v>6244242</v>
      </c>
    </row>
    <row r="77" spans="1:11" ht="27.6" x14ac:dyDescent="0.25">
      <c r="A77" s="8"/>
      <c r="B77" s="17"/>
      <c r="C77" s="17"/>
      <c r="D77" s="17"/>
      <c r="E77" s="17"/>
      <c r="F77" s="18"/>
      <c r="G77" s="58" t="s">
        <v>153</v>
      </c>
      <c r="H77" s="26" t="s">
        <v>154</v>
      </c>
      <c r="I77" s="15"/>
      <c r="J77" s="21">
        <f>SUM(J78:J79)</f>
        <v>337000</v>
      </c>
      <c r="K77" s="21">
        <f>SUM(K78:K79)</f>
        <v>233000</v>
      </c>
    </row>
    <row r="78" spans="1:11" ht="27.6" x14ac:dyDescent="0.25">
      <c r="A78" s="8"/>
      <c r="B78" s="17"/>
      <c r="C78" s="17"/>
      <c r="D78" s="17"/>
      <c r="E78" s="17"/>
      <c r="F78" s="18"/>
      <c r="G78" s="28" t="s">
        <v>2</v>
      </c>
      <c r="H78" s="32"/>
      <c r="I78" s="27">
        <v>200</v>
      </c>
      <c r="J78" s="24">
        <v>4381</v>
      </c>
      <c r="K78" s="24">
        <v>3029</v>
      </c>
    </row>
    <row r="79" spans="1:11" ht="27.6" x14ac:dyDescent="0.25">
      <c r="A79" s="8"/>
      <c r="B79" s="17"/>
      <c r="C79" s="17"/>
      <c r="D79" s="17"/>
      <c r="E79" s="17"/>
      <c r="F79" s="18"/>
      <c r="G79" s="28" t="s">
        <v>5</v>
      </c>
      <c r="H79" s="59"/>
      <c r="I79" s="27">
        <v>300</v>
      </c>
      <c r="J79" s="24">
        <v>332619</v>
      </c>
      <c r="K79" s="24">
        <v>229971</v>
      </c>
    </row>
    <row r="80" spans="1:11" ht="48.75" customHeight="1" x14ac:dyDescent="0.25">
      <c r="A80" s="8"/>
      <c r="B80" s="203" t="s">
        <v>26</v>
      </c>
      <c r="C80" s="203"/>
      <c r="D80" s="203"/>
      <c r="E80" s="203"/>
      <c r="F80" s="204"/>
      <c r="G80" s="25" t="s">
        <v>84</v>
      </c>
      <c r="H80" s="62" t="s">
        <v>167</v>
      </c>
      <c r="I80" s="27" t="s">
        <v>0</v>
      </c>
      <c r="J80" s="21">
        <f>SUM(J81:J83)</f>
        <v>6011242</v>
      </c>
      <c r="K80" s="21">
        <f>SUM(K81:K83)</f>
        <v>6011242</v>
      </c>
    </row>
    <row r="81" spans="1:11" ht="82.8" x14ac:dyDescent="0.25">
      <c r="A81" s="8"/>
      <c r="B81" s="30"/>
      <c r="C81" s="30"/>
      <c r="D81" s="30"/>
      <c r="E81" s="30"/>
      <c r="F81" s="31"/>
      <c r="G81" s="22" t="s">
        <v>3</v>
      </c>
      <c r="H81" s="33" t="s">
        <v>0</v>
      </c>
      <c r="I81" s="27">
        <v>100</v>
      </c>
      <c r="J81" s="21">
        <v>5196125</v>
      </c>
      <c r="K81" s="21">
        <v>5196125</v>
      </c>
    </row>
    <row r="82" spans="1:11" ht="27.6" x14ac:dyDescent="0.25">
      <c r="A82" s="8"/>
      <c r="B82" s="30"/>
      <c r="C82" s="30"/>
      <c r="D82" s="30"/>
      <c r="E82" s="30"/>
      <c r="F82" s="31"/>
      <c r="G82" s="28" t="s">
        <v>2</v>
      </c>
      <c r="H82" s="32"/>
      <c r="I82" s="27">
        <v>200</v>
      </c>
      <c r="J82" s="21">
        <v>812117</v>
      </c>
      <c r="K82" s="21">
        <v>812117</v>
      </c>
    </row>
    <row r="83" spans="1:11" x14ac:dyDescent="0.25">
      <c r="A83" s="8"/>
      <c r="B83" s="170"/>
      <c r="C83" s="170"/>
      <c r="D83" s="170"/>
      <c r="E83" s="170"/>
      <c r="F83" s="171"/>
      <c r="G83" s="28" t="s">
        <v>1</v>
      </c>
      <c r="H83" s="32" t="s">
        <v>0</v>
      </c>
      <c r="I83" s="27">
        <v>800</v>
      </c>
      <c r="J83" s="21">
        <v>3000</v>
      </c>
      <c r="K83" s="21">
        <v>3000</v>
      </c>
    </row>
    <row r="84" spans="1:11" ht="48" customHeight="1" x14ac:dyDescent="0.25">
      <c r="A84" s="8"/>
      <c r="B84" s="30"/>
      <c r="C84" s="30"/>
      <c r="D84" s="30"/>
      <c r="E84" s="30"/>
      <c r="F84" s="31"/>
      <c r="G84" s="52" t="s">
        <v>85</v>
      </c>
      <c r="H84" s="64" t="s">
        <v>86</v>
      </c>
      <c r="I84" s="56"/>
      <c r="J84" s="43">
        <f>SUM(J85)</f>
        <v>108438981</v>
      </c>
      <c r="K84" s="43">
        <f>SUM(K85)</f>
        <v>108438981</v>
      </c>
    </row>
    <row r="85" spans="1:11" ht="107.25" customHeight="1" x14ac:dyDescent="0.25">
      <c r="A85" s="8"/>
      <c r="B85" s="30"/>
      <c r="C85" s="30"/>
      <c r="D85" s="30"/>
      <c r="E85" s="30"/>
      <c r="F85" s="31"/>
      <c r="G85" s="44" t="s">
        <v>87</v>
      </c>
      <c r="H85" s="60" t="s">
        <v>168</v>
      </c>
      <c r="I85" s="27"/>
      <c r="J85" s="21">
        <f>SUM(J86:J86)</f>
        <v>108438981</v>
      </c>
      <c r="K85" s="21">
        <f>SUM(K86:K86)</f>
        <v>108438981</v>
      </c>
    </row>
    <row r="86" spans="1:11" ht="41.4" x14ac:dyDescent="0.25">
      <c r="A86" s="8"/>
      <c r="B86" s="30"/>
      <c r="C86" s="30"/>
      <c r="D86" s="30"/>
      <c r="E86" s="30"/>
      <c r="F86" s="31"/>
      <c r="G86" s="28" t="s">
        <v>4</v>
      </c>
      <c r="H86" s="65"/>
      <c r="I86" s="27">
        <v>600</v>
      </c>
      <c r="J86" s="21">
        <v>108438981</v>
      </c>
      <c r="K86" s="21">
        <v>108438981</v>
      </c>
    </row>
    <row r="87" spans="1:11" ht="55.2" x14ac:dyDescent="0.25">
      <c r="A87" s="8"/>
      <c r="B87" s="30"/>
      <c r="C87" s="30"/>
      <c r="D87" s="30"/>
      <c r="E87" s="30"/>
      <c r="F87" s="31"/>
      <c r="G87" s="42" t="s">
        <v>88</v>
      </c>
      <c r="H87" s="64" t="s">
        <v>89</v>
      </c>
      <c r="I87" s="56"/>
      <c r="J87" s="43">
        <f>SUM(J88+J93+J91)</f>
        <v>17050981</v>
      </c>
      <c r="K87" s="43">
        <f>SUM(K88+K93+K91)</f>
        <v>16993068</v>
      </c>
    </row>
    <row r="88" spans="1:11" ht="27.6" x14ac:dyDescent="0.25">
      <c r="A88" s="8"/>
      <c r="B88" s="203" t="s">
        <v>25</v>
      </c>
      <c r="C88" s="203"/>
      <c r="D88" s="203"/>
      <c r="E88" s="203"/>
      <c r="F88" s="204"/>
      <c r="G88" s="25" t="s">
        <v>90</v>
      </c>
      <c r="H88" s="60" t="s">
        <v>91</v>
      </c>
      <c r="I88" s="27" t="s">
        <v>0</v>
      </c>
      <c r="J88" s="21">
        <f>SUM(J89:J90)</f>
        <v>4752000</v>
      </c>
      <c r="K88" s="21">
        <f>SUM(K89:K90)</f>
        <v>4752000</v>
      </c>
    </row>
    <row r="89" spans="1:11" ht="27.6" x14ac:dyDescent="0.25">
      <c r="A89" s="8"/>
      <c r="B89" s="30"/>
      <c r="C89" s="30"/>
      <c r="D89" s="30"/>
      <c r="E89" s="30"/>
      <c r="F89" s="31"/>
      <c r="G89" s="28" t="s">
        <v>2</v>
      </c>
      <c r="H89" s="61"/>
      <c r="I89" s="27">
        <v>200</v>
      </c>
      <c r="J89" s="21">
        <v>52272</v>
      </c>
      <c r="K89" s="21">
        <v>52272</v>
      </c>
    </row>
    <row r="90" spans="1:11" ht="27.6" x14ac:dyDescent="0.25">
      <c r="A90" s="8"/>
      <c r="B90" s="201">
        <v>500</v>
      </c>
      <c r="C90" s="201"/>
      <c r="D90" s="201"/>
      <c r="E90" s="201"/>
      <c r="F90" s="202"/>
      <c r="G90" s="28" t="s">
        <v>5</v>
      </c>
      <c r="H90" s="61" t="s">
        <v>0</v>
      </c>
      <c r="I90" s="27">
        <v>300</v>
      </c>
      <c r="J90" s="21">
        <v>4699728</v>
      </c>
      <c r="K90" s="21">
        <v>4699728</v>
      </c>
    </row>
    <row r="91" spans="1:11" ht="77.25" customHeight="1" x14ac:dyDescent="0.25">
      <c r="A91" s="8"/>
      <c r="B91" s="30"/>
      <c r="C91" s="30"/>
      <c r="D91" s="30"/>
      <c r="E91" s="30"/>
      <c r="F91" s="31"/>
      <c r="G91" s="28" t="s">
        <v>194</v>
      </c>
      <c r="H91" s="61" t="s">
        <v>195</v>
      </c>
      <c r="I91" s="27"/>
      <c r="J91" s="21">
        <f t="shared" ref="J91:K91" si="0">SUM(J92)</f>
        <v>157835</v>
      </c>
      <c r="K91" s="21">
        <f t="shared" si="0"/>
        <v>157092</v>
      </c>
    </row>
    <row r="92" spans="1:11" ht="27.6" x14ac:dyDescent="0.25">
      <c r="A92" s="8"/>
      <c r="B92" s="30"/>
      <c r="C92" s="30"/>
      <c r="D92" s="30"/>
      <c r="E92" s="30"/>
      <c r="F92" s="31"/>
      <c r="G92" s="28" t="s">
        <v>2</v>
      </c>
      <c r="H92" s="61"/>
      <c r="I92" s="27">
        <v>200</v>
      </c>
      <c r="J92" s="21">
        <v>157835</v>
      </c>
      <c r="K92" s="21">
        <v>157092</v>
      </c>
    </row>
    <row r="93" spans="1:11" ht="69" x14ac:dyDescent="0.25">
      <c r="A93" s="8"/>
      <c r="B93" s="30"/>
      <c r="C93" s="30"/>
      <c r="D93" s="30"/>
      <c r="E93" s="30"/>
      <c r="F93" s="31"/>
      <c r="G93" s="28" t="s">
        <v>192</v>
      </c>
      <c r="H93" s="61" t="s">
        <v>193</v>
      </c>
      <c r="I93" s="27"/>
      <c r="J93" s="21">
        <f>SUM(J94:J94)</f>
        <v>12141146</v>
      </c>
      <c r="K93" s="21">
        <f>SUM(K94:K94)</f>
        <v>12083976</v>
      </c>
    </row>
    <row r="94" spans="1:11" ht="27.6" x14ac:dyDescent="0.25">
      <c r="A94" s="8"/>
      <c r="B94" s="30"/>
      <c r="C94" s="30"/>
      <c r="D94" s="30"/>
      <c r="E94" s="30"/>
      <c r="F94" s="31"/>
      <c r="G94" s="28" t="s">
        <v>5</v>
      </c>
      <c r="H94" s="61" t="s">
        <v>0</v>
      </c>
      <c r="I94" s="27">
        <v>300</v>
      </c>
      <c r="J94" s="21">
        <v>12141146</v>
      </c>
      <c r="K94" s="21">
        <v>12083976</v>
      </c>
    </row>
    <row r="95" spans="1:11" ht="69" x14ac:dyDescent="0.25">
      <c r="A95" s="8"/>
      <c r="B95" s="30"/>
      <c r="C95" s="30"/>
      <c r="D95" s="30"/>
      <c r="E95" s="30"/>
      <c r="F95" s="31"/>
      <c r="G95" s="13" t="s">
        <v>138</v>
      </c>
      <c r="H95" s="55" t="s">
        <v>92</v>
      </c>
      <c r="I95" s="56"/>
      <c r="J95" s="43">
        <f t="shared" ref="J95:K96" si="1">SUM(J96)</f>
        <v>45000</v>
      </c>
      <c r="K95" s="43">
        <f t="shared" si="1"/>
        <v>30000</v>
      </c>
    </row>
    <row r="96" spans="1:11" ht="138.75" customHeight="1" x14ac:dyDescent="0.25">
      <c r="A96" s="8"/>
      <c r="B96" s="30"/>
      <c r="C96" s="30"/>
      <c r="D96" s="30"/>
      <c r="E96" s="30"/>
      <c r="F96" s="31"/>
      <c r="G96" s="25" t="s">
        <v>198</v>
      </c>
      <c r="H96" s="19" t="s">
        <v>93</v>
      </c>
      <c r="I96" s="27"/>
      <c r="J96" s="43">
        <f t="shared" si="1"/>
        <v>45000</v>
      </c>
      <c r="K96" s="43">
        <f t="shared" si="1"/>
        <v>30000</v>
      </c>
    </row>
    <row r="97" spans="1:11" ht="78.75" customHeight="1" x14ac:dyDescent="0.25">
      <c r="A97" s="8"/>
      <c r="B97" s="30"/>
      <c r="C97" s="30"/>
      <c r="D97" s="30"/>
      <c r="E97" s="30"/>
      <c r="F97" s="31"/>
      <c r="G97" s="44" t="s">
        <v>314</v>
      </c>
      <c r="H97" s="38" t="s">
        <v>94</v>
      </c>
      <c r="I97" s="27"/>
      <c r="J97" s="67">
        <f>SUM(J98:J99)</f>
        <v>45000</v>
      </c>
      <c r="K97" s="67">
        <f>SUM(K98:K99)</f>
        <v>30000</v>
      </c>
    </row>
    <row r="98" spans="1:11" ht="27.6" x14ac:dyDescent="0.25">
      <c r="A98" s="8"/>
      <c r="B98" s="30"/>
      <c r="C98" s="30"/>
      <c r="D98" s="30"/>
      <c r="E98" s="30"/>
      <c r="F98" s="31"/>
      <c r="G98" s="28" t="s">
        <v>2</v>
      </c>
      <c r="H98" s="32"/>
      <c r="I98" s="27">
        <v>200</v>
      </c>
      <c r="J98" s="21">
        <v>0</v>
      </c>
      <c r="K98" s="21">
        <v>0</v>
      </c>
    </row>
    <row r="99" spans="1:11" ht="41.4" x14ac:dyDescent="0.25">
      <c r="A99" s="8"/>
      <c r="B99" s="30"/>
      <c r="C99" s="30"/>
      <c r="D99" s="30"/>
      <c r="E99" s="30"/>
      <c r="F99" s="31"/>
      <c r="G99" s="28" t="s">
        <v>4</v>
      </c>
      <c r="H99" s="68"/>
      <c r="I99" s="27">
        <v>600</v>
      </c>
      <c r="J99" s="21">
        <v>45000</v>
      </c>
      <c r="K99" s="21">
        <v>30000</v>
      </c>
    </row>
    <row r="100" spans="1:11" ht="63" customHeight="1" x14ac:dyDescent="0.25">
      <c r="A100" s="8"/>
      <c r="B100" s="30"/>
      <c r="C100" s="30"/>
      <c r="D100" s="30"/>
      <c r="E100" s="30"/>
      <c r="F100" s="31"/>
      <c r="G100" s="52" t="s">
        <v>270</v>
      </c>
      <c r="H100" s="69" t="s">
        <v>95</v>
      </c>
      <c r="I100" s="56"/>
      <c r="J100" s="21">
        <f t="shared" ref="J100:K102" si="2">SUM(J101)</f>
        <v>603000</v>
      </c>
      <c r="K100" s="21">
        <f t="shared" si="2"/>
        <v>614000</v>
      </c>
    </row>
    <row r="101" spans="1:11" ht="78" customHeight="1" x14ac:dyDescent="0.25">
      <c r="A101" s="8"/>
      <c r="B101" s="30"/>
      <c r="C101" s="30"/>
      <c r="D101" s="30"/>
      <c r="E101" s="30"/>
      <c r="F101" s="31"/>
      <c r="G101" s="52" t="s">
        <v>272</v>
      </c>
      <c r="H101" s="69" t="s">
        <v>271</v>
      </c>
      <c r="I101" s="56"/>
      <c r="J101" s="43">
        <f t="shared" si="2"/>
        <v>603000</v>
      </c>
      <c r="K101" s="43">
        <f t="shared" si="2"/>
        <v>614000</v>
      </c>
    </row>
    <row r="102" spans="1:11" ht="93" customHeight="1" x14ac:dyDescent="0.25">
      <c r="A102" s="8"/>
      <c r="B102" s="30"/>
      <c r="C102" s="30"/>
      <c r="D102" s="30"/>
      <c r="E102" s="30"/>
      <c r="F102" s="31"/>
      <c r="G102" s="28" t="s">
        <v>273</v>
      </c>
      <c r="H102" s="41" t="s">
        <v>274</v>
      </c>
      <c r="I102" s="27"/>
      <c r="J102" s="21">
        <f t="shared" si="2"/>
        <v>603000</v>
      </c>
      <c r="K102" s="21">
        <f t="shared" si="2"/>
        <v>614000</v>
      </c>
    </row>
    <row r="103" spans="1:11" ht="41.4" x14ac:dyDescent="0.25">
      <c r="A103" s="8"/>
      <c r="B103" s="30"/>
      <c r="C103" s="30"/>
      <c r="D103" s="30"/>
      <c r="E103" s="30"/>
      <c r="F103" s="31"/>
      <c r="G103" s="28" t="s">
        <v>4</v>
      </c>
      <c r="H103" s="68"/>
      <c r="I103" s="27">
        <v>600</v>
      </c>
      <c r="J103" s="21">
        <v>603000</v>
      </c>
      <c r="K103" s="21">
        <v>614000</v>
      </c>
    </row>
    <row r="104" spans="1:11" ht="66" customHeight="1" x14ac:dyDescent="0.25">
      <c r="A104" s="8"/>
      <c r="B104" s="197" t="s">
        <v>24</v>
      </c>
      <c r="C104" s="197"/>
      <c r="D104" s="197"/>
      <c r="E104" s="197"/>
      <c r="F104" s="198"/>
      <c r="G104" s="71" t="s">
        <v>49</v>
      </c>
      <c r="H104" s="72" t="s">
        <v>96</v>
      </c>
      <c r="I104" s="11" t="s">
        <v>0</v>
      </c>
      <c r="J104" s="12">
        <f>SUM(J109+J117+J105+J113)</f>
        <v>106000</v>
      </c>
      <c r="K104" s="12">
        <f>SUM(K109+K117+K105+K113)</f>
        <v>62000</v>
      </c>
    </row>
    <row r="105" spans="1:11" ht="78.75" customHeight="1" x14ac:dyDescent="0.25">
      <c r="A105" s="8"/>
      <c r="B105" s="73"/>
      <c r="C105" s="73"/>
      <c r="D105" s="73"/>
      <c r="E105" s="73"/>
      <c r="F105" s="74"/>
      <c r="G105" s="13" t="s">
        <v>285</v>
      </c>
      <c r="H105" s="75" t="s">
        <v>185</v>
      </c>
      <c r="I105" s="56"/>
      <c r="J105" s="76">
        <f>SUM(J106)</f>
        <v>35000</v>
      </c>
      <c r="K105" s="76">
        <f>SUM(K106)</f>
        <v>20000</v>
      </c>
    </row>
    <row r="106" spans="1:11" ht="34.5" customHeight="1" x14ac:dyDescent="0.25">
      <c r="A106" s="8"/>
      <c r="B106" s="73"/>
      <c r="C106" s="73"/>
      <c r="D106" s="73"/>
      <c r="E106" s="73"/>
      <c r="F106" s="74"/>
      <c r="G106" s="13" t="s">
        <v>186</v>
      </c>
      <c r="H106" s="75" t="s">
        <v>204</v>
      </c>
      <c r="I106" s="56"/>
      <c r="J106" s="76">
        <f>SUM(J107)</f>
        <v>35000</v>
      </c>
      <c r="K106" s="76">
        <v>20000</v>
      </c>
    </row>
    <row r="107" spans="1:11" ht="78" customHeight="1" x14ac:dyDescent="0.25">
      <c r="A107" s="8"/>
      <c r="B107" s="73"/>
      <c r="C107" s="73"/>
      <c r="D107" s="73"/>
      <c r="E107" s="73"/>
      <c r="F107" s="74"/>
      <c r="G107" s="25" t="s">
        <v>205</v>
      </c>
      <c r="H107" s="77" t="s">
        <v>206</v>
      </c>
      <c r="I107" s="56"/>
      <c r="J107" s="67">
        <f>SUM(J108)</f>
        <v>35000</v>
      </c>
      <c r="K107" s="67">
        <f>SUM(K108)</f>
        <v>20000</v>
      </c>
    </row>
    <row r="108" spans="1:11" ht="27.6" x14ac:dyDescent="0.25">
      <c r="A108" s="8"/>
      <c r="B108" s="73"/>
      <c r="C108" s="73"/>
      <c r="D108" s="73"/>
      <c r="E108" s="73"/>
      <c r="F108" s="74"/>
      <c r="G108" s="45" t="s">
        <v>2</v>
      </c>
      <c r="H108" s="40" t="s">
        <v>0</v>
      </c>
      <c r="I108" s="78">
        <v>200</v>
      </c>
      <c r="J108" s="67">
        <v>35000</v>
      </c>
      <c r="K108" s="67">
        <v>20000</v>
      </c>
    </row>
    <row r="109" spans="1:11" ht="55.2" x14ac:dyDescent="0.25">
      <c r="A109" s="8"/>
      <c r="B109" s="30"/>
      <c r="C109" s="30"/>
      <c r="D109" s="30"/>
      <c r="E109" s="30"/>
      <c r="F109" s="31"/>
      <c r="G109" s="13" t="s">
        <v>139</v>
      </c>
      <c r="H109" s="79" t="s">
        <v>130</v>
      </c>
      <c r="I109" s="27"/>
      <c r="J109" s="43">
        <f>SUM(J111)</f>
        <v>35000</v>
      </c>
      <c r="K109" s="43">
        <f>SUM(K111)</f>
        <v>20000</v>
      </c>
    </row>
    <row r="110" spans="1:11" ht="63" customHeight="1" x14ac:dyDescent="0.25">
      <c r="A110" s="8"/>
      <c r="B110" s="30"/>
      <c r="C110" s="30"/>
      <c r="D110" s="30"/>
      <c r="E110" s="30"/>
      <c r="F110" s="31"/>
      <c r="G110" s="13" t="s">
        <v>182</v>
      </c>
      <c r="H110" s="75" t="s">
        <v>131</v>
      </c>
      <c r="I110" s="27"/>
      <c r="J110" s="43">
        <f>SUM(J111)</f>
        <v>35000</v>
      </c>
      <c r="K110" s="43">
        <f>SUM(K111)</f>
        <v>20000</v>
      </c>
    </row>
    <row r="111" spans="1:11" ht="63.75" customHeight="1" x14ac:dyDescent="0.25">
      <c r="A111" s="8"/>
      <c r="B111" s="30"/>
      <c r="C111" s="30"/>
      <c r="D111" s="30"/>
      <c r="E111" s="30"/>
      <c r="F111" s="31"/>
      <c r="G111" s="25" t="s">
        <v>140</v>
      </c>
      <c r="H111" s="77" t="s">
        <v>132</v>
      </c>
      <c r="I111" s="27"/>
      <c r="J111" s="21">
        <f>SUM(J112)</f>
        <v>35000</v>
      </c>
      <c r="K111" s="21">
        <f>SUM(K112)</f>
        <v>20000</v>
      </c>
    </row>
    <row r="112" spans="1:11" ht="41.4" x14ac:dyDescent="0.25">
      <c r="A112" s="8"/>
      <c r="B112" s="30"/>
      <c r="C112" s="30"/>
      <c r="D112" s="30"/>
      <c r="E112" s="30"/>
      <c r="F112" s="31"/>
      <c r="G112" s="28" t="s">
        <v>4</v>
      </c>
      <c r="H112" s="32" t="s">
        <v>0</v>
      </c>
      <c r="I112" s="27">
        <v>600</v>
      </c>
      <c r="J112" s="21">
        <v>35000</v>
      </c>
      <c r="K112" s="21">
        <v>20000</v>
      </c>
    </row>
    <row r="113" spans="1:11" ht="50.25" customHeight="1" x14ac:dyDescent="0.25">
      <c r="A113" s="8"/>
      <c r="B113" s="30"/>
      <c r="C113" s="30"/>
      <c r="D113" s="30"/>
      <c r="E113" s="30"/>
      <c r="F113" s="31"/>
      <c r="G113" s="52" t="s">
        <v>309</v>
      </c>
      <c r="H113" s="70" t="s">
        <v>199</v>
      </c>
      <c r="I113" s="56"/>
      <c r="J113" s="76">
        <f>SUM(J114)</f>
        <v>33000</v>
      </c>
      <c r="K113" s="76">
        <f>SUM(K114)</f>
        <v>20000</v>
      </c>
    </row>
    <row r="114" spans="1:11" ht="76.5" customHeight="1" x14ac:dyDescent="0.25">
      <c r="A114" s="8"/>
      <c r="B114" s="30"/>
      <c r="C114" s="30"/>
      <c r="D114" s="30"/>
      <c r="E114" s="30"/>
      <c r="F114" s="31"/>
      <c r="G114" s="52" t="s">
        <v>243</v>
      </c>
      <c r="H114" s="70" t="s">
        <v>244</v>
      </c>
      <c r="I114" s="56"/>
      <c r="J114" s="76">
        <f>SUM(J115)</f>
        <v>33000</v>
      </c>
      <c r="K114" s="76">
        <f>SUM(K115)</f>
        <v>20000</v>
      </c>
    </row>
    <row r="115" spans="1:11" ht="27.6" x14ac:dyDescent="0.25">
      <c r="A115" s="8"/>
      <c r="B115" s="30"/>
      <c r="C115" s="30"/>
      <c r="D115" s="30"/>
      <c r="E115" s="30"/>
      <c r="F115" s="31"/>
      <c r="G115" s="28" t="s">
        <v>286</v>
      </c>
      <c r="H115" s="32" t="s">
        <v>249</v>
      </c>
      <c r="I115" s="27"/>
      <c r="J115" s="67">
        <f>SUM(J116:J116)</f>
        <v>33000</v>
      </c>
      <c r="K115" s="67">
        <f>SUM(K116:K116)</f>
        <v>20000</v>
      </c>
    </row>
    <row r="116" spans="1:11" ht="27.6" x14ac:dyDescent="0.25">
      <c r="A116" s="8"/>
      <c r="B116" s="30"/>
      <c r="C116" s="30"/>
      <c r="D116" s="30"/>
      <c r="E116" s="30"/>
      <c r="F116" s="31"/>
      <c r="G116" s="45" t="s">
        <v>2</v>
      </c>
      <c r="H116" s="40" t="s">
        <v>0</v>
      </c>
      <c r="I116" s="78">
        <v>200</v>
      </c>
      <c r="J116" s="67">
        <v>33000</v>
      </c>
      <c r="K116" s="67">
        <v>20000</v>
      </c>
    </row>
    <row r="117" spans="1:11" ht="51" customHeight="1" x14ac:dyDescent="0.25">
      <c r="A117" s="8"/>
      <c r="B117" s="30"/>
      <c r="C117" s="30"/>
      <c r="D117" s="30"/>
      <c r="E117" s="30"/>
      <c r="F117" s="31"/>
      <c r="G117" s="52" t="s">
        <v>174</v>
      </c>
      <c r="H117" s="80" t="s">
        <v>177</v>
      </c>
      <c r="I117" s="27"/>
      <c r="J117" s="43">
        <f t="shared" ref="J117:K119" si="3">SUM(J118)</f>
        <v>3000</v>
      </c>
      <c r="K117" s="43">
        <f t="shared" si="3"/>
        <v>2000</v>
      </c>
    </row>
    <row r="118" spans="1:11" ht="27.6" x14ac:dyDescent="0.25">
      <c r="A118" s="8"/>
      <c r="B118" s="30"/>
      <c r="C118" s="30"/>
      <c r="D118" s="30"/>
      <c r="E118" s="30"/>
      <c r="F118" s="31"/>
      <c r="G118" s="52" t="s">
        <v>175</v>
      </c>
      <c r="H118" s="80" t="s">
        <v>178</v>
      </c>
      <c r="I118" s="27"/>
      <c r="J118" s="43">
        <f t="shared" si="3"/>
        <v>3000</v>
      </c>
      <c r="K118" s="43">
        <f t="shared" si="3"/>
        <v>2000</v>
      </c>
    </row>
    <row r="119" spans="1:11" ht="41.4" x14ac:dyDescent="0.25">
      <c r="A119" s="8"/>
      <c r="B119" s="30"/>
      <c r="C119" s="30"/>
      <c r="D119" s="30"/>
      <c r="E119" s="30"/>
      <c r="F119" s="31"/>
      <c r="G119" s="28" t="s">
        <v>176</v>
      </c>
      <c r="H119" s="46" t="s">
        <v>179</v>
      </c>
      <c r="I119" s="27"/>
      <c r="J119" s="21">
        <f t="shared" si="3"/>
        <v>3000</v>
      </c>
      <c r="K119" s="21">
        <f t="shared" si="3"/>
        <v>2000</v>
      </c>
    </row>
    <row r="120" spans="1:11" ht="41.4" x14ac:dyDescent="0.25">
      <c r="A120" s="8"/>
      <c r="B120" s="30"/>
      <c r="C120" s="30"/>
      <c r="D120" s="30"/>
      <c r="E120" s="30"/>
      <c r="F120" s="31"/>
      <c r="G120" s="28" t="s">
        <v>4</v>
      </c>
      <c r="H120" s="46" t="s">
        <v>0</v>
      </c>
      <c r="I120" s="78">
        <v>600</v>
      </c>
      <c r="J120" s="21">
        <v>3000</v>
      </c>
      <c r="K120" s="21">
        <v>2000</v>
      </c>
    </row>
    <row r="121" spans="1:11" ht="55.2" x14ac:dyDescent="0.25">
      <c r="A121" s="8"/>
      <c r="B121" s="197" t="s">
        <v>23</v>
      </c>
      <c r="C121" s="197"/>
      <c r="D121" s="197"/>
      <c r="E121" s="197"/>
      <c r="F121" s="198"/>
      <c r="G121" s="71" t="s">
        <v>50</v>
      </c>
      <c r="H121" s="81" t="s">
        <v>97</v>
      </c>
      <c r="I121" s="11" t="s">
        <v>0</v>
      </c>
      <c r="J121" s="12">
        <f>SUM(J122+J126)</f>
        <v>11296000</v>
      </c>
      <c r="K121" s="12">
        <f>SUM(K122+K126)</f>
        <v>7787000</v>
      </c>
    </row>
    <row r="122" spans="1:11" ht="66.75" customHeight="1" x14ac:dyDescent="0.25">
      <c r="A122" s="8"/>
      <c r="B122" s="73"/>
      <c r="C122" s="73"/>
      <c r="D122" s="73"/>
      <c r="E122" s="73"/>
      <c r="F122" s="74"/>
      <c r="G122" s="52" t="s">
        <v>305</v>
      </c>
      <c r="H122" s="80" t="s">
        <v>98</v>
      </c>
      <c r="I122" s="56"/>
      <c r="J122" s="43">
        <f t="shared" ref="J122:K124" si="4">SUM(J123)</f>
        <v>300000</v>
      </c>
      <c r="K122" s="43">
        <f t="shared" si="4"/>
        <v>200000</v>
      </c>
    </row>
    <row r="123" spans="1:11" ht="18" customHeight="1" x14ac:dyDescent="0.25">
      <c r="A123" s="8"/>
      <c r="B123" s="73"/>
      <c r="C123" s="73"/>
      <c r="D123" s="73"/>
      <c r="E123" s="73"/>
      <c r="F123" s="74"/>
      <c r="G123" s="52" t="s">
        <v>245</v>
      </c>
      <c r="H123" s="80" t="s">
        <v>246</v>
      </c>
      <c r="I123" s="56"/>
      <c r="J123" s="43">
        <f>SUM(J124)</f>
        <v>300000</v>
      </c>
      <c r="K123" s="43">
        <f>SUM(K124)</f>
        <v>200000</v>
      </c>
    </row>
    <row r="124" spans="1:11" ht="27.6" x14ac:dyDescent="0.25">
      <c r="A124" s="8"/>
      <c r="B124" s="73"/>
      <c r="C124" s="73"/>
      <c r="D124" s="73"/>
      <c r="E124" s="73"/>
      <c r="F124" s="74"/>
      <c r="G124" s="25" t="s">
        <v>250</v>
      </c>
      <c r="H124" s="46" t="s">
        <v>247</v>
      </c>
      <c r="I124" s="27"/>
      <c r="J124" s="21">
        <f t="shared" si="4"/>
        <v>300000</v>
      </c>
      <c r="K124" s="21">
        <f t="shared" si="4"/>
        <v>200000</v>
      </c>
    </row>
    <row r="125" spans="1:11" ht="27.6" x14ac:dyDescent="0.25">
      <c r="A125" s="8"/>
      <c r="B125" s="73"/>
      <c r="C125" s="73"/>
      <c r="D125" s="73"/>
      <c r="E125" s="73"/>
      <c r="F125" s="74"/>
      <c r="G125" s="28" t="s">
        <v>2</v>
      </c>
      <c r="H125" s="32" t="s">
        <v>0</v>
      </c>
      <c r="I125" s="27">
        <v>200</v>
      </c>
      <c r="J125" s="21">
        <v>300000</v>
      </c>
      <c r="K125" s="21">
        <v>200000</v>
      </c>
    </row>
    <row r="126" spans="1:11" ht="65.25" customHeight="1" x14ac:dyDescent="0.25">
      <c r="A126" s="8"/>
      <c r="B126" s="205" t="s">
        <v>22</v>
      </c>
      <c r="C126" s="205"/>
      <c r="D126" s="205"/>
      <c r="E126" s="205"/>
      <c r="F126" s="206"/>
      <c r="G126" s="52" t="s">
        <v>352</v>
      </c>
      <c r="H126" s="79" t="s">
        <v>196</v>
      </c>
      <c r="I126" s="15" t="s">
        <v>0</v>
      </c>
      <c r="J126" s="43">
        <f>SUM(J127)</f>
        <v>10996000</v>
      </c>
      <c r="K126" s="43">
        <f>SUM(K127)</f>
        <v>7587000</v>
      </c>
    </row>
    <row r="127" spans="1:11" ht="81" customHeight="1" x14ac:dyDescent="0.25">
      <c r="A127" s="8"/>
      <c r="B127" s="17"/>
      <c r="C127" s="17"/>
      <c r="D127" s="17"/>
      <c r="E127" s="17"/>
      <c r="F127" s="18"/>
      <c r="G127" s="82" t="s">
        <v>287</v>
      </c>
      <c r="H127" s="83" t="s">
        <v>197</v>
      </c>
      <c r="I127" s="56"/>
      <c r="J127" s="43">
        <f>SUM(J128)</f>
        <v>10996000</v>
      </c>
      <c r="K127" s="43">
        <f>SUM(K128)</f>
        <v>7587000</v>
      </c>
    </row>
    <row r="128" spans="1:11" ht="41.4" x14ac:dyDescent="0.25">
      <c r="A128" s="8"/>
      <c r="B128" s="17"/>
      <c r="C128" s="17"/>
      <c r="D128" s="17"/>
      <c r="E128" s="17"/>
      <c r="F128" s="18"/>
      <c r="G128" s="28" t="s">
        <v>51</v>
      </c>
      <c r="H128" s="84" t="s">
        <v>248</v>
      </c>
      <c r="I128" s="27"/>
      <c r="J128" s="21">
        <f>SUM(J129:J130)</f>
        <v>10996000</v>
      </c>
      <c r="K128" s="21">
        <f>SUM(K129:K130)</f>
        <v>7587000</v>
      </c>
    </row>
    <row r="129" spans="1:11" ht="82.8" x14ac:dyDescent="0.25">
      <c r="A129" s="8"/>
      <c r="B129" s="34"/>
      <c r="C129" s="34"/>
      <c r="D129" s="34"/>
      <c r="E129" s="34"/>
      <c r="F129" s="35"/>
      <c r="G129" s="28" t="s">
        <v>3</v>
      </c>
      <c r="H129" s="84"/>
      <c r="I129" s="27">
        <v>100</v>
      </c>
      <c r="J129" s="21">
        <v>9996000</v>
      </c>
      <c r="K129" s="21">
        <v>7587000</v>
      </c>
    </row>
    <row r="130" spans="1:11" ht="27.6" x14ac:dyDescent="0.25">
      <c r="A130" s="8"/>
      <c r="B130" s="199">
        <v>200</v>
      </c>
      <c r="C130" s="199"/>
      <c r="D130" s="199"/>
      <c r="E130" s="199"/>
      <c r="F130" s="200"/>
      <c r="G130" s="28" t="s">
        <v>2</v>
      </c>
      <c r="H130" s="32" t="s">
        <v>0</v>
      </c>
      <c r="I130" s="27">
        <v>200</v>
      </c>
      <c r="J130" s="21">
        <v>1000000</v>
      </c>
      <c r="K130" s="21">
        <v>0</v>
      </c>
    </row>
    <row r="131" spans="1:11" ht="48.75" customHeight="1" x14ac:dyDescent="0.25">
      <c r="A131" s="8"/>
      <c r="B131" s="197" t="s">
        <v>21</v>
      </c>
      <c r="C131" s="197"/>
      <c r="D131" s="197"/>
      <c r="E131" s="197"/>
      <c r="F131" s="198"/>
      <c r="G131" s="85" t="s">
        <v>52</v>
      </c>
      <c r="H131" s="86" t="s">
        <v>99</v>
      </c>
      <c r="I131" s="11" t="s">
        <v>0</v>
      </c>
      <c r="J131" s="106">
        <f>SUM(J136+J132)</f>
        <v>69946578</v>
      </c>
      <c r="K131" s="87">
        <f>SUM(K136+K132)</f>
        <v>52668383</v>
      </c>
    </row>
    <row r="132" spans="1:11" ht="41.4" x14ac:dyDescent="0.25">
      <c r="A132" s="8"/>
      <c r="B132" s="73"/>
      <c r="C132" s="73"/>
      <c r="D132" s="73"/>
      <c r="E132" s="73"/>
      <c r="F132" s="74"/>
      <c r="G132" s="13" t="s">
        <v>200</v>
      </c>
      <c r="H132" s="88" t="s">
        <v>100</v>
      </c>
      <c r="I132" s="56" t="s">
        <v>0</v>
      </c>
      <c r="J132" s="76">
        <f t="shared" ref="J132:K134" si="5">SUM(J133)</f>
        <v>450000</v>
      </c>
      <c r="K132" s="76">
        <f t="shared" si="5"/>
        <v>285000</v>
      </c>
    </row>
    <row r="133" spans="1:11" ht="95.25" customHeight="1" x14ac:dyDescent="0.25">
      <c r="A133" s="8"/>
      <c r="B133" s="73"/>
      <c r="C133" s="73"/>
      <c r="D133" s="73"/>
      <c r="E133" s="73"/>
      <c r="F133" s="74"/>
      <c r="G133" s="13" t="s">
        <v>202</v>
      </c>
      <c r="H133" s="79" t="s">
        <v>102</v>
      </c>
      <c r="I133" s="56"/>
      <c r="J133" s="67">
        <f t="shared" si="5"/>
        <v>450000</v>
      </c>
      <c r="K133" s="67">
        <f t="shared" si="5"/>
        <v>285000</v>
      </c>
    </row>
    <row r="134" spans="1:11" ht="51.75" customHeight="1" x14ac:dyDescent="0.25">
      <c r="A134" s="8"/>
      <c r="B134" s="73"/>
      <c r="C134" s="73"/>
      <c r="D134" s="73"/>
      <c r="E134" s="73"/>
      <c r="F134" s="74"/>
      <c r="G134" s="22" t="s">
        <v>55</v>
      </c>
      <c r="H134" s="89" t="s">
        <v>251</v>
      </c>
      <c r="I134" s="27"/>
      <c r="J134" s="67">
        <f t="shared" si="5"/>
        <v>450000</v>
      </c>
      <c r="K134" s="67">
        <f t="shared" si="5"/>
        <v>285000</v>
      </c>
    </row>
    <row r="135" spans="1:11" ht="41.4" x14ac:dyDescent="0.25">
      <c r="A135" s="8"/>
      <c r="B135" s="73"/>
      <c r="C135" s="73"/>
      <c r="D135" s="73"/>
      <c r="E135" s="73"/>
      <c r="F135" s="74"/>
      <c r="G135" s="28" t="s">
        <v>4</v>
      </c>
      <c r="H135" s="89"/>
      <c r="I135" s="27">
        <v>600</v>
      </c>
      <c r="J135" s="67">
        <v>450000</v>
      </c>
      <c r="K135" s="67">
        <v>285000</v>
      </c>
    </row>
    <row r="136" spans="1:11" ht="41.4" x14ac:dyDescent="0.25">
      <c r="A136" s="8"/>
      <c r="B136" s="205" t="s">
        <v>20</v>
      </c>
      <c r="C136" s="205"/>
      <c r="D136" s="205"/>
      <c r="E136" s="205"/>
      <c r="F136" s="206"/>
      <c r="G136" s="54" t="s">
        <v>353</v>
      </c>
      <c r="H136" s="91" t="s">
        <v>201</v>
      </c>
      <c r="I136" s="56" t="s">
        <v>0</v>
      </c>
      <c r="J136" s="76">
        <f>SUM(J137)</f>
        <v>69496578</v>
      </c>
      <c r="K136" s="76">
        <f>SUM(K137)</f>
        <v>52383383</v>
      </c>
    </row>
    <row r="137" spans="1:11" ht="36" customHeight="1" x14ac:dyDescent="0.25">
      <c r="A137" s="8"/>
      <c r="B137" s="17"/>
      <c r="C137" s="17"/>
      <c r="D137" s="17"/>
      <c r="E137" s="17"/>
      <c r="F137" s="18"/>
      <c r="G137" s="13" t="s">
        <v>101</v>
      </c>
      <c r="H137" s="88" t="s">
        <v>203</v>
      </c>
      <c r="I137" s="56"/>
      <c r="J137" s="76">
        <f>SUM(J138+J143+J145+J140+J147+J149)</f>
        <v>69496578</v>
      </c>
      <c r="K137" s="76">
        <f>SUM(K138+K143+K145+K140+K147+K149)</f>
        <v>52383383</v>
      </c>
    </row>
    <row r="138" spans="1:11" ht="27.6" x14ac:dyDescent="0.25">
      <c r="A138" s="8"/>
      <c r="B138" s="17"/>
      <c r="C138" s="17"/>
      <c r="D138" s="17"/>
      <c r="E138" s="17"/>
      <c r="F138" s="18"/>
      <c r="G138" s="28" t="s">
        <v>43</v>
      </c>
      <c r="H138" s="84" t="s">
        <v>252</v>
      </c>
      <c r="I138" s="27"/>
      <c r="J138" s="67">
        <f>SUM(J139)</f>
        <v>16461000</v>
      </c>
      <c r="K138" s="67">
        <f>SUM(K139)</f>
        <v>11179000</v>
      </c>
    </row>
    <row r="139" spans="1:11" ht="41.4" x14ac:dyDescent="0.25">
      <c r="A139" s="8"/>
      <c r="B139" s="17"/>
      <c r="C139" s="17"/>
      <c r="D139" s="17"/>
      <c r="E139" s="17"/>
      <c r="F139" s="18"/>
      <c r="G139" s="28" t="s">
        <v>4</v>
      </c>
      <c r="H139" s="32" t="s">
        <v>0</v>
      </c>
      <c r="I139" s="27">
        <v>600</v>
      </c>
      <c r="J139" s="67">
        <v>16461000</v>
      </c>
      <c r="K139" s="67">
        <v>11179000</v>
      </c>
    </row>
    <row r="140" spans="1:11" ht="27.6" x14ac:dyDescent="0.25">
      <c r="A140" s="8"/>
      <c r="B140" s="17"/>
      <c r="C140" s="17"/>
      <c r="D140" s="17"/>
      <c r="E140" s="17"/>
      <c r="F140" s="18"/>
      <c r="G140" s="28" t="s">
        <v>147</v>
      </c>
      <c r="H140" s="46" t="s">
        <v>253</v>
      </c>
      <c r="I140" s="27"/>
      <c r="J140" s="67">
        <f>SUM(J141:J142)</f>
        <v>2968000</v>
      </c>
      <c r="K140" s="67">
        <f>SUM(K141:K142)</f>
        <v>2048000</v>
      </c>
    </row>
    <row r="141" spans="1:11" ht="82.8" x14ac:dyDescent="0.25">
      <c r="A141" s="8"/>
      <c r="B141" s="17"/>
      <c r="C141" s="17"/>
      <c r="D141" s="17"/>
      <c r="E141" s="17"/>
      <c r="F141" s="18"/>
      <c r="G141" s="28" t="s">
        <v>3</v>
      </c>
      <c r="H141" s="46"/>
      <c r="I141" s="27">
        <v>100</v>
      </c>
      <c r="J141" s="67">
        <v>2964000</v>
      </c>
      <c r="K141" s="67">
        <v>2048000</v>
      </c>
    </row>
    <row r="142" spans="1:11" ht="27.6" x14ac:dyDescent="0.25">
      <c r="A142" s="8"/>
      <c r="B142" s="17"/>
      <c r="C142" s="17"/>
      <c r="D142" s="17"/>
      <c r="E142" s="17"/>
      <c r="F142" s="18"/>
      <c r="G142" s="28" t="s">
        <v>2</v>
      </c>
      <c r="H142" s="46"/>
      <c r="I142" s="27">
        <v>200</v>
      </c>
      <c r="J142" s="67">
        <v>4000</v>
      </c>
      <c r="K142" s="67">
        <v>0</v>
      </c>
    </row>
    <row r="143" spans="1:11" ht="27.6" x14ac:dyDescent="0.25">
      <c r="A143" s="8"/>
      <c r="B143" s="201">
        <v>800</v>
      </c>
      <c r="C143" s="201"/>
      <c r="D143" s="201"/>
      <c r="E143" s="201"/>
      <c r="F143" s="202"/>
      <c r="G143" s="28" t="s">
        <v>53</v>
      </c>
      <c r="H143" s="32" t="s">
        <v>254</v>
      </c>
      <c r="I143" s="27"/>
      <c r="J143" s="67">
        <f>SUM(J144:J144)</f>
        <v>21572000</v>
      </c>
      <c r="K143" s="67">
        <f>SUM(K144:K144)</f>
        <v>14075000</v>
      </c>
    </row>
    <row r="144" spans="1:11" ht="41.4" x14ac:dyDescent="0.25">
      <c r="A144" s="8"/>
      <c r="B144" s="203" t="s">
        <v>19</v>
      </c>
      <c r="C144" s="203"/>
      <c r="D144" s="203"/>
      <c r="E144" s="203"/>
      <c r="F144" s="204"/>
      <c r="G144" s="28" t="s">
        <v>4</v>
      </c>
      <c r="H144" s="32" t="s">
        <v>0</v>
      </c>
      <c r="I144" s="27">
        <v>600</v>
      </c>
      <c r="J144" s="67">
        <v>21572000</v>
      </c>
      <c r="K144" s="67">
        <v>14075000</v>
      </c>
    </row>
    <row r="145" spans="1:11" x14ac:dyDescent="0.25">
      <c r="A145" s="8"/>
      <c r="B145" s="201">
        <v>300</v>
      </c>
      <c r="C145" s="201"/>
      <c r="D145" s="201"/>
      <c r="E145" s="201"/>
      <c r="F145" s="202"/>
      <c r="G145" s="25" t="s">
        <v>54</v>
      </c>
      <c r="H145" s="84" t="s">
        <v>255</v>
      </c>
      <c r="I145" s="27"/>
      <c r="J145" s="67">
        <f>SUM(J146)</f>
        <v>9902000</v>
      </c>
      <c r="K145" s="67">
        <f>SUM(K146)</f>
        <v>6487000</v>
      </c>
    </row>
    <row r="146" spans="1:11" ht="41.4" x14ac:dyDescent="0.25">
      <c r="A146" s="8"/>
      <c r="B146" s="30"/>
      <c r="C146" s="30"/>
      <c r="D146" s="30"/>
      <c r="E146" s="30"/>
      <c r="F146" s="31"/>
      <c r="G146" s="28" t="s">
        <v>4</v>
      </c>
      <c r="H146" s="32" t="s">
        <v>0</v>
      </c>
      <c r="I146" s="27">
        <v>600</v>
      </c>
      <c r="J146" s="67">
        <v>9902000</v>
      </c>
      <c r="K146" s="67">
        <v>6487000</v>
      </c>
    </row>
    <row r="147" spans="1:11" ht="41.4" x14ac:dyDescent="0.25">
      <c r="A147" s="8"/>
      <c r="B147" s="30"/>
      <c r="C147" s="30"/>
      <c r="D147" s="30"/>
      <c r="E147" s="30"/>
      <c r="F147" s="31"/>
      <c r="G147" s="25" t="s">
        <v>165</v>
      </c>
      <c r="H147" s="32" t="s">
        <v>256</v>
      </c>
      <c r="I147" s="56"/>
      <c r="J147" s="67">
        <f>SUM(J148)</f>
        <v>18560726</v>
      </c>
      <c r="K147" s="67">
        <f>SUM(K148)</f>
        <v>18560726</v>
      </c>
    </row>
    <row r="148" spans="1:11" ht="41.4" x14ac:dyDescent="0.25">
      <c r="A148" s="8"/>
      <c r="B148" s="30"/>
      <c r="C148" s="30"/>
      <c r="D148" s="30"/>
      <c r="E148" s="30"/>
      <c r="F148" s="31"/>
      <c r="G148" s="39" t="s">
        <v>4</v>
      </c>
      <c r="H148" s="29" t="s">
        <v>0</v>
      </c>
      <c r="I148" s="27">
        <v>600</v>
      </c>
      <c r="J148" s="67">
        <v>18560726</v>
      </c>
      <c r="K148" s="67">
        <v>18560726</v>
      </c>
    </row>
    <row r="149" spans="1:11" ht="27.6" x14ac:dyDescent="0.25">
      <c r="A149" s="8"/>
      <c r="B149" s="154"/>
      <c r="C149" s="154"/>
      <c r="D149" s="154"/>
      <c r="E149" s="154"/>
      <c r="F149" s="155"/>
      <c r="G149" s="92" t="s">
        <v>299</v>
      </c>
      <c r="H149" s="93" t="s">
        <v>298</v>
      </c>
      <c r="I149" s="94"/>
      <c r="J149" s="67">
        <f>J150</f>
        <v>32852</v>
      </c>
      <c r="K149" s="67">
        <f>K150</f>
        <v>33657</v>
      </c>
    </row>
    <row r="150" spans="1:11" ht="41.4" x14ac:dyDescent="0.25">
      <c r="A150" s="8"/>
      <c r="B150" s="154"/>
      <c r="C150" s="154"/>
      <c r="D150" s="154"/>
      <c r="E150" s="154"/>
      <c r="F150" s="155"/>
      <c r="G150" s="28" t="s">
        <v>4</v>
      </c>
      <c r="H150" s="46" t="s">
        <v>0</v>
      </c>
      <c r="I150" s="27">
        <v>600</v>
      </c>
      <c r="J150" s="67">
        <v>32852</v>
      </c>
      <c r="K150" s="67">
        <v>33657</v>
      </c>
    </row>
    <row r="151" spans="1:11" ht="41.4" x14ac:dyDescent="0.25">
      <c r="A151" s="8"/>
      <c r="B151" s="30"/>
      <c r="C151" s="30"/>
      <c r="D151" s="30"/>
      <c r="E151" s="30"/>
      <c r="F151" s="31"/>
      <c r="G151" s="71" t="s">
        <v>133</v>
      </c>
      <c r="H151" s="10" t="s">
        <v>135</v>
      </c>
      <c r="I151" s="11" t="s">
        <v>0</v>
      </c>
      <c r="J151" s="12">
        <f t="shared" ref="J151:K151" si="6">SUM(J152)</f>
        <v>572000</v>
      </c>
      <c r="K151" s="12">
        <f t="shared" si="6"/>
        <v>572000</v>
      </c>
    </row>
    <row r="152" spans="1:11" ht="46.5" customHeight="1" x14ac:dyDescent="0.25">
      <c r="A152" s="8"/>
      <c r="B152" s="30"/>
      <c r="C152" s="30"/>
      <c r="D152" s="30"/>
      <c r="E152" s="30"/>
      <c r="F152" s="31"/>
      <c r="G152" s="95" t="s">
        <v>156</v>
      </c>
      <c r="H152" s="96" t="s">
        <v>134</v>
      </c>
      <c r="I152" s="97" t="s">
        <v>0</v>
      </c>
      <c r="J152" s="43">
        <f>SUM(J153)</f>
        <v>572000</v>
      </c>
      <c r="K152" s="43">
        <f>SUM(K153)</f>
        <v>572000</v>
      </c>
    </row>
    <row r="153" spans="1:11" ht="92.25" customHeight="1" x14ac:dyDescent="0.25">
      <c r="A153" s="8"/>
      <c r="B153" s="30"/>
      <c r="C153" s="30"/>
      <c r="D153" s="30"/>
      <c r="E153" s="30"/>
      <c r="F153" s="31"/>
      <c r="G153" s="95" t="s">
        <v>320</v>
      </c>
      <c r="H153" s="98" t="s">
        <v>319</v>
      </c>
      <c r="I153" s="99"/>
      <c r="J153" s="43">
        <f t="shared" ref="J153:K154" si="7">SUM(J154)</f>
        <v>572000</v>
      </c>
      <c r="K153" s="100">
        <f t="shared" si="7"/>
        <v>572000</v>
      </c>
    </row>
    <row r="154" spans="1:11" ht="27.6" x14ac:dyDescent="0.25">
      <c r="A154" s="8"/>
      <c r="B154" s="30"/>
      <c r="C154" s="30"/>
      <c r="D154" s="30"/>
      <c r="E154" s="30"/>
      <c r="F154" s="31"/>
      <c r="G154" s="104" t="s">
        <v>155</v>
      </c>
      <c r="H154" s="157" t="s">
        <v>318</v>
      </c>
      <c r="I154" s="102" t="s">
        <v>0</v>
      </c>
      <c r="J154" s="21">
        <f t="shared" si="7"/>
        <v>572000</v>
      </c>
      <c r="K154" s="103">
        <f t="shared" si="7"/>
        <v>572000</v>
      </c>
    </row>
    <row r="155" spans="1:11" ht="27.6" x14ac:dyDescent="0.25">
      <c r="A155" s="8"/>
      <c r="B155" s="30"/>
      <c r="C155" s="30"/>
      <c r="D155" s="30"/>
      <c r="E155" s="30"/>
      <c r="F155" s="31"/>
      <c r="G155" s="104" t="s">
        <v>2</v>
      </c>
      <c r="H155" s="101" t="s">
        <v>0</v>
      </c>
      <c r="I155" s="102">
        <v>200</v>
      </c>
      <c r="J155" s="21">
        <v>572000</v>
      </c>
      <c r="K155" s="103">
        <v>572000</v>
      </c>
    </row>
    <row r="156" spans="1:11" ht="46.5" customHeight="1" x14ac:dyDescent="0.25">
      <c r="A156" s="8"/>
      <c r="B156" s="30"/>
      <c r="C156" s="30"/>
      <c r="D156" s="30"/>
      <c r="E156" s="30"/>
      <c r="F156" s="31"/>
      <c r="G156" s="71" t="s">
        <v>56</v>
      </c>
      <c r="H156" s="105" t="s">
        <v>103</v>
      </c>
      <c r="I156" s="11" t="s">
        <v>0</v>
      </c>
      <c r="J156" s="106">
        <f>SUM(J157+J161)</f>
        <v>16500000</v>
      </c>
      <c r="K156" s="106">
        <f t="shared" ref="K156" si="8">SUM(K157)</f>
        <v>700000</v>
      </c>
    </row>
    <row r="157" spans="1:11" ht="48" customHeight="1" x14ac:dyDescent="0.25">
      <c r="A157" s="8"/>
      <c r="B157" s="30"/>
      <c r="C157" s="30"/>
      <c r="D157" s="30"/>
      <c r="E157" s="30"/>
      <c r="F157" s="31"/>
      <c r="G157" s="13" t="s">
        <v>141</v>
      </c>
      <c r="H157" s="19" t="s">
        <v>104</v>
      </c>
      <c r="I157" s="56" t="s">
        <v>0</v>
      </c>
      <c r="J157" s="76">
        <f>SUM(J158)</f>
        <v>900000</v>
      </c>
      <c r="K157" s="76">
        <f>SUM(K158)</f>
        <v>700000</v>
      </c>
    </row>
    <row r="158" spans="1:11" ht="36.75" customHeight="1" x14ac:dyDescent="0.25">
      <c r="A158" s="8"/>
      <c r="B158" s="17"/>
      <c r="C158" s="17"/>
      <c r="D158" s="17"/>
      <c r="E158" s="17"/>
      <c r="F158" s="18"/>
      <c r="G158" s="13" t="s">
        <v>312</v>
      </c>
      <c r="H158" s="107" t="s">
        <v>183</v>
      </c>
      <c r="I158" s="56"/>
      <c r="J158" s="108">
        <f>SUM(J159)</f>
        <v>900000</v>
      </c>
      <c r="K158" s="108">
        <f>SUM(K159)</f>
        <v>700000</v>
      </c>
    </row>
    <row r="159" spans="1:11" ht="27.6" x14ac:dyDescent="0.25">
      <c r="A159" s="8"/>
      <c r="B159" s="17"/>
      <c r="C159" s="17"/>
      <c r="D159" s="17"/>
      <c r="E159" s="17"/>
      <c r="F159" s="18"/>
      <c r="G159" s="25" t="s">
        <v>105</v>
      </c>
      <c r="H159" s="36" t="s">
        <v>184</v>
      </c>
      <c r="I159" s="23"/>
      <c r="J159" s="67">
        <f>SUM(J160:J160)</f>
        <v>900000</v>
      </c>
      <c r="K159" s="67">
        <f>SUM(K160:K160)</f>
        <v>700000</v>
      </c>
    </row>
    <row r="160" spans="1:11" ht="27.6" x14ac:dyDescent="0.25">
      <c r="A160" s="8"/>
      <c r="B160" s="17"/>
      <c r="C160" s="17"/>
      <c r="D160" s="17"/>
      <c r="E160" s="17"/>
      <c r="F160" s="18"/>
      <c r="G160" s="22" t="s">
        <v>2</v>
      </c>
      <c r="H160" s="36"/>
      <c r="I160" s="27">
        <v>200</v>
      </c>
      <c r="J160" s="67">
        <v>900000</v>
      </c>
      <c r="K160" s="67">
        <v>700000</v>
      </c>
    </row>
    <row r="161" spans="1:11" ht="27.6" x14ac:dyDescent="0.25">
      <c r="A161" s="8"/>
      <c r="B161" s="190"/>
      <c r="C161" s="190"/>
      <c r="D161" s="190"/>
      <c r="E161" s="190"/>
      <c r="F161" s="191"/>
      <c r="G161" s="22" t="s">
        <v>366</v>
      </c>
      <c r="H161" s="36" t="s">
        <v>367</v>
      </c>
      <c r="I161" s="27"/>
      <c r="J161" s="67">
        <f>J162</f>
        <v>15600000</v>
      </c>
      <c r="K161" s="192">
        <f>K162</f>
        <v>0</v>
      </c>
    </row>
    <row r="162" spans="1:11" x14ac:dyDescent="0.25">
      <c r="A162" s="8"/>
      <c r="B162" s="190"/>
      <c r="C162" s="190"/>
      <c r="D162" s="190"/>
      <c r="E162" s="190"/>
      <c r="F162" s="191"/>
      <c r="G162" s="22" t="s">
        <v>368</v>
      </c>
      <c r="H162" s="36" t="s">
        <v>369</v>
      </c>
      <c r="I162" s="27"/>
      <c r="J162" s="67">
        <f>J163</f>
        <v>15600000</v>
      </c>
      <c r="K162" s="192">
        <f>K163</f>
        <v>0</v>
      </c>
    </row>
    <row r="163" spans="1:11" ht="41.4" x14ac:dyDescent="0.25">
      <c r="A163" s="8"/>
      <c r="B163" s="190"/>
      <c r="C163" s="190"/>
      <c r="D163" s="190"/>
      <c r="E163" s="190"/>
      <c r="F163" s="191"/>
      <c r="G163" s="22" t="s">
        <v>370</v>
      </c>
      <c r="H163" s="36"/>
      <c r="I163" s="27">
        <v>400</v>
      </c>
      <c r="J163" s="67">
        <v>15600000</v>
      </c>
      <c r="K163" s="67">
        <v>0</v>
      </c>
    </row>
    <row r="164" spans="1:11" ht="63" customHeight="1" x14ac:dyDescent="0.25">
      <c r="A164" s="8"/>
      <c r="B164" s="17"/>
      <c r="C164" s="17"/>
      <c r="D164" s="17"/>
      <c r="E164" s="17"/>
      <c r="F164" s="18"/>
      <c r="G164" s="85" t="s">
        <v>57</v>
      </c>
      <c r="H164" s="90" t="s">
        <v>315</v>
      </c>
      <c r="I164" s="11"/>
      <c r="J164" s="12">
        <f>SUM(J165+J169+J173)</f>
        <v>6172000</v>
      </c>
      <c r="K164" s="12">
        <f>SUM(K165+K169+K173)</f>
        <v>4139000</v>
      </c>
    </row>
    <row r="165" spans="1:11" ht="63" customHeight="1" x14ac:dyDescent="0.25">
      <c r="A165" s="8"/>
      <c r="B165" s="30"/>
      <c r="C165" s="30"/>
      <c r="D165" s="30"/>
      <c r="E165" s="30"/>
      <c r="F165" s="31"/>
      <c r="G165" s="109" t="s">
        <v>142</v>
      </c>
      <c r="H165" s="116" t="s">
        <v>106</v>
      </c>
      <c r="I165" s="117"/>
      <c r="J165" s="16">
        <f t="shared" ref="J165:K167" si="9">SUM(J166)</f>
        <v>405000</v>
      </c>
      <c r="K165" s="118">
        <f t="shared" si="9"/>
        <v>257000</v>
      </c>
    </row>
    <row r="166" spans="1:11" ht="32.25" customHeight="1" x14ac:dyDescent="0.25">
      <c r="A166" s="8"/>
      <c r="B166" s="30"/>
      <c r="C166" s="30"/>
      <c r="D166" s="30"/>
      <c r="E166" s="30"/>
      <c r="F166" s="31"/>
      <c r="G166" s="119" t="s">
        <v>188</v>
      </c>
      <c r="H166" s="120" t="s">
        <v>187</v>
      </c>
      <c r="I166" s="117"/>
      <c r="J166" s="21">
        <f t="shared" si="9"/>
        <v>405000</v>
      </c>
      <c r="K166" s="103">
        <f t="shared" si="9"/>
        <v>257000</v>
      </c>
    </row>
    <row r="167" spans="1:11" ht="41.4" x14ac:dyDescent="0.25">
      <c r="A167" s="8"/>
      <c r="B167" s="30"/>
      <c r="C167" s="30"/>
      <c r="D167" s="30"/>
      <c r="E167" s="30"/>
      <c r="F167" s="31"/>
      <c r="G167" s="112" t="s">
        <v>190</v>
      </c>
      <c r="H167" s="121" t="s">
        <v>189</v>
      </c>
      <c r="I167" s="111"/>
      <c r="J167" s="21">
        <f t="shared" si="9"/>
        <v>405000</v>
      </c>
      <c r="K167" s="103">
        <f t="shared" si="9"/>
        <v>257000</v>
      </c>
    </row>
    <row r="168" spans="1:11" ht="48" customHeight="1" x14ac:dyDescent="0.25">
      <c r="A168" s="8"/>
      <c r="B168" s="30"/>
      <c r="C168" s="30"/>
      <c r="D168" s="30"/>
      <c r="E168" s="30"/>
      <c r="F168" s="31"/>
      <c r="G168" s="122" t="s">
        <v>325</v>
      </c>
      <c r="H168" s="115"/>
      <c r="I168" s="113">
        <v>400</v>
      </c>
      <c r="J168" s="21">
        <v>405000</v>
      </c>
      <c r="K168" s="21">
        <v>257000</v>
      </c>
    </row>
    <row r="169" spans="1:11" ht="41.4" x14ac:dyDescent="0.25">
      <c r="A169" s="8"/>
      <c r="B169" s="30"/>
      <c r="C169" s="30"/>
      <c r="D169" s="30"/>
      <c r="E169" s="30"/>
      <c r="F169" s="31"/>
      <c r="G169" s="52" t="s">
        <v>296</v>
      </c>
      <c r="H169" s="69" t="s">
        <v>261</v>
      </c>
      <c r="I169" s="56"/>
      <c r="J169" s="21">
        <f>SUM(J171)</f>
        <v>1300000</v>
      </c>
      <c r="K169" s="21">
        <f>SUM(K171)</f>
        <v>800000</v>
      </c>
    </row>
    <row r="170" spans="1:11" ht="91.5" customHeight="1" x14ac:dyDescent="0.25">
      <c r="A170" s="8"/>
      <c r="B170" s="30"/>
      <c r="C170" s="30"/>
      <c r="D170" s="30"/>
      <c r="E170" s="30"/>
      <c r="F170" s="31"/>
      <c r="G170" s="52" t="s">
        <v>282</v>
      </c>
      <c r="H170" s="69" t="s">
        <v>262</v>
      </c>
      <c r="I170" s="56"/>
      <c r="J170" s="21">
        <f t="shared" ref="J170:K170" si="10">SUM(J171)</f>
        <v>1300000</v>
      </c>
      <c r="K170" s="21">
        <f t="shared" si="10"/>
        <v>800000</v>
      </c>
    </row>
    <row r="171" spans="1:11" ht="51.75" customHeight="1" x14ac:dyDescent="0.25">
      <c r="A171" s="8"/>
      <c r="B171" s="30"/>
      <c r="C171" s="30"/>
      <c r="D171" s="30"/>
      <c r="E171" s="30"/>
      <c r="F171" s="31"/>
      <c r="G171" s="28" t="s">
        <v>149</v>
      </c>
      <c r="H171" s="41" t="s">
        <v>313</v>
      </c>
      <c r="I171" s="78"/>
      <c r="J171" s="24">
        <f>SUM(J172:J172)</f>
        <v>1300000</v>
      </c>
      <c r="K171" s="24">
        <f>SUM(K172:K172)</f>
        <v>800000</v>
      </c>
    </row>
    <row r="172" spans="1:11" x14ac:dyDescent="0.25">
      <c r="A172" s="8"/>
      <c r="B172" s="30"/>
      <c r="C172" s="30"/>
      <c r="D172" s="30"/>
      <c r="E172" s="30"/>
      <c r="F172" s="31"/>
      <c r="G172" s="114" t="s">
        <v>1</v>
      </c>
      <c r="H172" s="123"/>
      <c r="I172" s="113">
        <v>800</v>
      </c>
      <c r="J172" s="21">
        <v>1300000</v>
      </c>
      <c r="K172" s="103">
        <v>800000</v>
      </c>
    </row>
    <row r="173" spans="1:11" ht="41.4" x14ac:dyDescent="0.25">
      <c r="A173" s="8"/>
      <c r="B173" s="170"/>
      <c r="C173" s="170"/>
      <c r="D173" s="170"/>
      <c r="E173" s="170"/>
      <c r="F173" s="171"/>
      <c r="G173" s="52" t="s">
        <v>335</v>
      </c>
      <c r="H173" s="69" t="s">
        <v>336</v>
      </c>
      <c r="I173" s="56"/>
      <c r="J173" s="16">
        <f>SUM(J174:J174)</f>
        <v>4467000</v>
      </c>
      <c r="K173" s="16">
        <f>SUM(K174:K174)</f>
        <v>3082000</v>
      </c>
    </row>
    <row r="174" spans="1:11" ht="27.6" x14ac:dyDescent="0.25">
      <c r="A174" s="8"/>
      <c r="B174" s="170"/>
      <c r="C174" s="170"/>
      <c r="D174" s="170"/>
      <c r="E174" s="170"/>
      <c r="F174" s="171"/>
      <c r="G174" s="28" t="s">
        <v>337</v>
      </c>
      <c r="H174" s="41" t="s">
        <v>338</v>
      </c>
      <c r="I174" s="27"/>
      <c r="J174" s="21">
        <f>SUM(J175)</f>
        <v>4467000</v>
      </c>
      <c r="K174" s="103">
        <f>SUM(K175)</f>
        <v>3082000</v>
      </c>
    </row>
    <row r="175" spans="1:11" ht="82.8" x14ac:dyDescent="0.25">
      <c r="A175" s="8"/>
      <c r="B175" s="170"/>
      <c r="C175" s="170"/>
      <c r="D175" s="170"/>
      <c r="E175" s="170"/>
      <c r="F175" s="171"/>
      <c r="G175" s="28" t="s">
        <v>3</v>
      </c>
      <c r="H175" s="84"/>
      <c r="I175" s="27">
        <v>100</v>
      </c>
      <c r="J175" s="21">
        <v>4467000</v>
      </c>
      <c r="K175" s="103">
        <v>3082000</v>
      </c>
    </row>
    <row r="176" spans="1:11" ht="60" customHeight="1" x14ac:dyDescent="0.25">
      <c r="A176" s="8"/>
      <c r="B176" s="30"/>
      <c r="C176" s="30"/>
      <c r="D176" s="30"/>
      <c r="E176" s="30"/>
      <c r="F176" s="31"/>
      <c r="G176" s="9" t="s">
        <v>58</v>
      </c>
      <c r="H176" s="124" t="s">
        <v>107</v>
      </c>
      <c r="I176" s="11" t="s">
        <v>0</v>
      </c>
      <c r="J176" s="12">
        <f>SUM(J177)</f>
        <v>10000</v>
      </c>
      <c r="K176" s="12">
        <f>SUM(K177)</f>
        <v>7000</v>
      </c>
    </row>
    <row r="177" spans="1:11" ht="63.75" customHeight="1" x14ac:dyDescent="0.25">
      <c r="A177" s="8"/>
      <c r="B177" s="30"/>
      <c r="C177" s="30"/>
      <c r="D177" s="30"/>
      <c r="E177" s="30"/>
      <c r="F177" s="31"/>
      <c r="G177" s="13" t="s">
        <v>143</v>
      </c>
      <c r="H177" s="70" t="s">
        <v>257</v>
      </c>
      <c r="I177" s="56"/>
      <c r="J177" s="43">
        <f t="shared" ref="J177:K179" si="11">SUM(J178)</f>
        <v>10000</v>
      </c>
      <c r="K177" s="43">
        <f t="shared" si="11"/>
        <v>7000</v>
      </c>
    </row>
    <row r="178" spans="1:11" ht="41.4" x14ac:dyDescent="0.25">
      <c r="A178" s="8"/>
      <c r="B178" s="30"/>
      <c r="C178" s="30"/>
      <c r="D178" s="30"/>
      <c r="E178" s="30"/>
      <c r="F178" s="31"/>
      <c r="G178" s="13" t="s">
        <v>371</v>
      </c>
      <c r="H178" s="125" t="s">
        <v>292</v>
      </c>
      <c r="I178" s="15"/>
      <c r="J178" s="43">
        <f t="shared" si="11"/>
        <v>10000</v>
      </c>
      <c r="K178" s="43">
        <f t="shared" si="11"/>
        <v>7000</v>
      </c>
    </row>
    <row r="179" spans="1:11" ht="33" customHeight="1" x14ac:dyDescent="0.25">
      <c r="A179" s="8"/>
      <c r="B179" s="30"/>
      <c r="C179" s="30"/>
      <c r="D179" s="30"/>
      <c r="E179" s="30"/>
      <c r="F179" s="31"/>
      <c r="G179" s="25" t="s">
        <v>59</v>
      </c>
      <c r="H179" s="77" t="s">
        <v>293</v>
      </c>
      <c r="I179" s="23"/>
      <c r="J179" s="21">
        <f t="shared" si="11"/>
        <v>10000</v>
      </c>
      <c r="K179" s="21">
        <f t="shared" si="11"/>
        <v>7000</v>
      </c>
    </row>
    <row r="180" spans="1:11" ht="27.6" x14ac:dyDescent="0.25">
      <c r="A180" s="8"/>
      <c r="B180" s="209" t="s">
        <v>18</v>
      </c>
      <c r="C180" s="209"/>
      <c r="D180" s="209"/>
      <c r="E180" s="209"/>
      <c r="F180" s="210"/>
      <c r="G180" s="28" t="s">
        <v>2</v>
      </c>
      <c r="H180" s="46" t="s">
        <v>0</v>
      </c>
      <c r="I180" s="27">
        <v>200</v>
      </c>
      <c r="J180" s="21">
        <v>10000</v>
      </c>
      <c r="K180" s="21">
        <v>7000</v>
      </c>
    </row>
    <row r="181" spans="1:11" ht="61.5" customHeight="1" x14ac:dyDescent="0.25">
      <c r="A181" s="8"/>
      <c r="B181" s="126"/>
      <c r="C181" s="126"/>
      <c r="D181" s="126"/>
      <c r="E181" s="126"/>
      <c r="F181" s="127"/>
      <c r="G181" s="9" t="s">
        <v>227</v>
      </c>
      <c r="H181" s="10" t="s">
        <v>228</v>
      </c>
      <c r="I181" s="11"/>
      <c r="J181" s="106">
        <f>SUM(J182+J186+J190)</f>
        <v>2657744</v>
      </c>
      <c r="K181" s="106">
        <f>SUM(K182+K186+K190)</f>
        <v>1927744</v>
      </c>
    </row>
    <row r="182" spans="1:11" ht="78" customHeight="1" x14ac:dyDescent="0.25">
      <c r="A182" s="8"/>
      <c r="B182" s="126"/>
      <c r="C182" s="126"/>
      <c r="D182" s="126"/>
      <c r="E182" s="126"/>
      <c r="F182" s="127"/>
      <c r="G182" s="52" t="s">
        <v>137</v>
      </c>
      <c r="H182" s="55" t="s">
        <v>229</v>
      </c>
      <c r="I182" s="56" t="s">
        <v>0</v>
      </c>
      <c r="J182" s="76">
        <f>SUM(J183)</f>
        <v>140000</v>
      </c>
      <c r="K182" s="76">
        <f>SUM(K183)</f>
        <v>90000</v>
      </c>
    </row>
    <row r="183" spans="1:11" ht="33.75" customHeight="1" x14ac:dyDescent="0.25">
      <c r="A183" s="8"/>
      <c r="B183" s="126"/>
      <c r="C183" s="126"/>
      <c r="D183" s="126"/>
      <c r="E183" s="126"/>
      <c r="F183" s="127"/>
      <c r="G183" s="52" t="s">
        <v>230</v>
      </c>
      <c r="H183" s="55" t="s">
        <v>231</v>
      </c>
      <c r="I183" s="56"/>
      <c r="J183" s="76">
        <f>SUM(J184)</f>
        <v>140000</v>
      </c>
      <c r="K183" s="76">
        <f>SUM(K184)</f>
        <v>90000</v>
      </c>
    </row>
    <row r="184" spans="1:11" ht="27.6" x14ac:dyDescent="0.25">
      <c r="A184" s="8"/>
      <c r="B184" s="126"/>
      <c r="C184" s="126"/>
      <c r="D184" s="126"/>
      <c r="E184" s="126"/>
      <c r="F184" s="127"/>
      <c r="G184" s="25" t="s">
        <v>47</v>
      </c>
      <c r="H184" s="48" t="s">
        <v>232</v>
      </c>
      <c r="I184" s="56"/>
      <c r="J184" s="67">
        <f>SUM(J185:J185)</f>
        <v>140000</v>
      </c>
      <c r="K184" s="67">
        <f>SUM(K185:K185)</f>
        <v>90000</v>
      </c>
    </row>
    <row r="185" spans="1:11" ht="27.6" x14ac:dyDescent="0.25">
      <c r="A185" s="8"/>
      <c r="B185" s="126"/>
      <c r="C185" s="126"/>
      <c r="D185" s="126"/>
      <c r="E185" s="126"/>
      <c r="F185" s="127"/>
      <c r="G185" s="28" t="s">
        <v>2</v>
      </c>
      <c r="H185" s="70"/>
      <c r="I185" s="27">
        <v>200</v>
      </c>
      <c r="J185" s="67">
        <v>140000</v>
      </c>
      <c r="K185" s="67">
        <v>90000</v>
      </c>
    </row>
    <row r="186" spans="1:11" ht="27.6" x14ac:dyDescent="0.25">
      <c r="A186" s="8"/>
      <c r="B186" s="126"/>
      <c r="C186" s="126"/>
      <c r="D186" s="126"/>
      <c r="E186" s="126"/>
      <c r="F186" s="127"/>
      <c r="G186" s="52" t="s">
        <v>136</v>
      </c>
      <c r="H186" s="19" t="s">
        <v>233</v>
      </c>
      <c r="I186" s="56" t="s">
        <v>0</v>
      </c>
      <c r="J186" s="76">
        <f>SUM(J187)</f>
        <v>70000</v>
      </c>
      <c r="K186" s="76">
        <f>SUM(K187)</f>
        <v>40000</v>
      </c>
    </row>
    <row r="187" spans="1:11" ht="32.25" customHeight="1" x14ac:dyDescent="0.25">
      <c r="A187" s="8"/>
      <c r="B187" s="126"/>
      <c r="C187" s="126"/>
      <c r="D187" s="126"/>
      <c r="E187" s="126"/>
      <c r="F187" s="127"/>
      <c r="G187" s="52" t="s">
        <v>160</v>
      </c>
      <c r="H187" s="55" t="s">
        <v>234</v>
      </c>
      <c r="I187" s="56"/>
      <c r="J187" s="76">
        <f>SUM(J188)</f>
        <v>70000</v>
      </c>
      <c r="K187" s="76">
        <f>SUM(K188)</f>
        <v>40000</v>
      </c>
    </row>
    <row r="188" spans="1:11" ht="33" customHeight="1" x14ac:dyDescent="0.25">
      <c r="A188" s="8"/>
      <c r="B188" s="126"/>
      <c r="C188" s="126"/>
      <c r="D188" s="126"/>
      <c r="E188" s="126"/>
      <c r="F188" s="127"/>
      <c r="G188" s="128" t="s">
        <v>46</v>
      </c>
      <c r="H188" s="129" t="s">
        <v>235</v>
      </c>
      <c r="I188" s="27" t="s">
        <v>0</v>
      </c>
      <c r="J188" s="67">
        <f>SUM(J189:J189)</f>
        <v>70000</v>
      </c>
      <c r="K188" s="67">
        <f>SUM(K189:K189)</f>
        <v>40000</v>
      </c>
    </row>
    <row r="189" spans="1:11" ht="27.6" x14ac:dyDescent="0.25">
      <c r="A189" s="8"/>
      <c r="B189" s="126"/>
      <c r="C189" s="126"/>
      <c r="D189" s="126"/>
      <c r="E189" s="126"/>
      <c r="F189" s="127"/>
      <c r="G189" s="28" t="s">
        <v>2</v>
      </c>
      <c r="H189" s="32" t="s">
        <v>0</v>
      </c>
      <c r="I189" s="27">
        <v>200</v>
      </c>
      <c r="J189" s="67">
        <v>70000</v>
      </c>
      <c r="K189" s="67">
        <v>40000</v>
      </c>
    </row>
    <row r="190" spans="1:11" ht="48.75" customHeight="1" x14ac:dyDescent="0.25">
      <c r="A190" s="8"/>
      <c r="B190" s="30"/>
      <c r="C190" s="30"/>
      <c r="D190" s="30"/>
      <c r="E190" s="30"/>
      <c r="F190" s="31"/>
      <c r="G190" s="52" t="s">
        <v>354</v>
      </c>
      <c r="H190" s="70" t="s">
        <v>284</v>
      </c>
      <c r="I190" s="56"/>
      <c r="J190" s="67">
        <f>SUM(J191:J191)</f>
        <v>2447744</v>
      </c>
      <c r="K190" s="67">
        <f>SUM(K191:K191)</f>
        <v>1797744</v>
      </c>
    </row>
    <row r="191" spans="1:11" ht="27.6" x14ac:dyDescent="0.25">
      <c r="A191" s="8"/>
      <c r="B191" s="30"/>
      <c r="C191" s="30"/>
      <c r="D191" s="30"/>
      <c r="E191" s="30"/>
      <c r="F191" s="31"/>
      <c r="G191" s="52" t="s">
        <v>258</v>
      </c>
      <c r="H191" s="70" t="s">
        <v>259</v>
      </c>
      <c r="I191" s="56"/>
      <c r="J191" s="67">
        <f>SUM(J192+J194+J196)</f>
        <v>2447744</v>
      </c>
      <c r="K191" s="67">
        <f>SUM(K192+K194+K196)</f>
        <v>1797744</v>
      </c>
    </row>
    <row r="192" spans="1:11" ht="27.6" x14ac:dyDescent="0.25">
      <c r="A192" s="8"/>
      <c r="B192" s="30"/>
      <c r="C192" s="30"/>
      <c r="D192" s="30"/>
      <c r="E192" s="30"/>
      <c r="F192" s="31"/>
      <c r="G192" s="28" t="s">
        <v>67</v>
      </c>
      <c r="H192" s="32" t="s">
        <v>260</v>
      </c>
      <c r="I192" s="27"/>
      <c r="J192" s="67">
        <f>SUM(J193:J193)</f>
        <v>2097000</v>
      </c>
      <c r="K192" s="67">
        <v>1447000</v>
      </c>
    </row>
    <row r="193" spans="1:11" ht="41.4" x14ac:dyDescent="0.25">
      <c r="A193" s="8"/>
      <c r="B193" s="30"/>
      <c r="C193" s="30"/>
      <c r="D193" s="30"/>
      <c r="E193" s="30"/>
      <c r="F193" s="31"/>
      <c r="G193" s="28" t="s">
        <v>4</v>
      </c>
      <c r="H193" s="32"/>
      <c r="I193" s="27">
        <v>600</v>
      </c>
      <c r="J193" s="67">
        <v>2097000</v>
      </c>
      <c r="K193" s="67">
        <v>1447000</v>
      </c>
    </row>
    <row r="194" spans="1:11" ht="41.4" x14ac:dyDescent="0.25">
      <c r="A194" s="8"/>
      <c r="B194" s="180"/>
      <c r="C194" s="180"/>
      <c r="D194" s="180"/>
      <c r="E194" s="180"/>
      <c r="F194" s="181"/>
      <c r="G194" s="28" t="s">
        <v>339</v>
      </c>
      <c r="H194" s="32" t="s">
        <v>347</v>
      </c>
      <c r="I194" s="27"/>
      <c r="J194" s="67">
        <f>SUM(J195:J195)</f>
        <v>17538</v>
      </c>
      <c r="K194" s="67">
        <f>SUM(K195:K195)</f>
        <v>17538</v>
      </c>
    </row>
    <row r="195" spans="1:11" ht="41.4" x14ac:dyDescent="0.25">
      <c r="A195" s="8"/>
      <c r="B195" s="180"/>
      <c r="C195" s="180"/>
      <c r="D195" s="180"/>
      <c r="E195" s="180"/>
      <c r="F195" s="181"/>
      <c r="G195" s="28" t="s">
        <v>4</v>
      </c>
      <c r="H195" s="32"/>
      <c r="I195" s="27">
        <v>600</v>
      </c>
      <c r="J195" s="67">
        <v>17538</v>
      </c>
      <c r="K195" s="67">
        <v>17538</v>
      </c>
    </row>
    <row r="196" spans="1:11" ht="41.4" x14ac:dyDescent="0.25">
      <c r="A196" s="8"/>
      <c r="B196" s="170"/>
      <c r="C196" s="170"/>
      <c r="D196" s="170"/>
      <c r="E196" s="170"/>
      <c r="F196" s="171"/>
      <c r="G196" s="28" t="s">
        <v>339</v>
      </c>
      <c r="H196" s="32" t="s">
        <v>340</v>
      </c>
      <c r="I196" s="27"/>
      <c r="J196" s="67">
        <f>SUM(J197:J197)</f>
        <v>333206</v>
      </c>
      <c r="K196" s="67">
        <f>SUM(K197:K197)</f>
        <v>333206</v>
      </c>
    </row>
    <row r="197" spans="1:11" ht="41.4" x14ac:dyDescent="0.25">
      <c r="A197" s="8"/>
      <c r="B197" s="170"/>
      <c r="C197" s="170"/>
      <c r="D197" s="170"/>
      <c r="E197" s="170"/>
      <c r="F197" s="171"/>
      <c r="G197" s="28" t="s">
        <v>4</v>
      </c>
      <c r="H197" s="32"/>
      <c r="I197" s="27">
        <v>600</v>
      </c>
      <c r="J197" s="67">
        <v>333206</v>
      </c>
      <c r="K197" s="67">
        <v>333206</v>
      </c>
    </row>
    <row r="198" spans="1:11" ht="48" customHeight="1" x14ac:dyDescent="0.25">
      <c r="A198" s="8"/>
      <c r="B198" s="30"/>
      <c r="C198" s="30"/>
      <c r="D198" s="30"/>
      <c r="E198" s="30"/>
      <c r="F198" s="31"/>
      <c r="G198" s="9" t="s">
        <v>60</v>
      </c>
      <c r="H198" s="130" t="s">
        <v>108</v>
      </c>
      <c r="I198" s="11" t="s">
        <v>0</v>
      </c>
      <c r="J198" s="12">
        <f>SUM(J199)</f>
        <v>1221000</v>
      </c>
      <c r="K198" s="12">
        <f>SUM(K199)</f>
        <v>842000</v>
      </c>
    </row>
    <row r="199" spans="1:11" ht="64.5" customHeight="1" x14ac:dyDescent="0.25">
      <c r="A199" s="8"/>
      <c r="B199" s="30"/>
      <c r="C199" s="30"/>
      <c r="D199" s="30"/>
      <c r="E199" s="30"/>
      <c r="F199" s="31"/>
      <c r="G199" s="13" t="s">
        <v>355</v>
      </c>
      <c r="H199" s="55" t="s">
        <v>161</v>
      </c>
      <c r="I199" s="56" t="s">
        <v>0</v>
      </c>
      <c r="J199" s="43">
        <f>SUM(J201)</f>
        <v>1221000</v>
      </c>
      <c r="K199" s="43">
        <f>SUM(K201)</f>
        <v>842000</v>
      </c>
    </row>
    <row r="200" spans="1:11" ht="47.25" customHeight="1" x14ac:dyDescent="0.25">
      <c r="A200" s="8"/>
      <c r="B200" s="197" t="s">
        <v>17</v>
      </c>
      <c r="C200" s="197"/>
      <c r="D200" s="197"/>
      <c r="E200" s="197"/>
      <c r="F200" s="198"/>
      <c r="G200" s="42" t="s">
        <v>275</v>
      </c>
      <c r="H200" s="131" t="s">
        <v>162</v>
      </c>
      <c r="I200" s="15"/>
      <c r="J200" s="43">
        <f>SUM(J201)</f>
        <v>1221000</v>
      </c>
      <c r="K200" s="43">
        <f>SUM(K201)</f>
        <v>842000</v>
      </c>
    </row>
    <row r="201" spans="1:11" ht="36" customHeight="1" x14ac:dyDescent="0.25">
      <c r="A201" s="8"/>
      <c r="B201" s="205" t="s">
        <v>16</v>
      </c>
      <c r="C201" s="205"/>
      <c r="D201" s="205"/>
      <c r="E201" s="205"/>
      <c r="F201" s="206"/>
      <c r="G201" s="44" t="s">
        <v>146</v>
      </c>
      <c r="H201" s="36" t="s">
        <v>163</v>
      </c>
      <c r="I201" s="27" t="s">
        <v>0</v>
      </c>
      <c r="J201" s="21">
        <f>SUM(J202)</f>
        <v>1221000</v>
      </c>
      <c r="K201" s="21">
        <f>SUM(K202)</f>
        <v>842000</v>
      </c>
    </row>
    <row r="202" spans="1:11" ht="41.4" x14ac:dyDescent="0.25">
      <c r="A202" s="8"/>
      <c r="B202" s="17"/>
      <c r="C202" s="17"/>
      <c r="D202" s="17"/>
      <c r="E202" s="17"/>
      <c r="F202" s="18"/>
      <c r="G202" s="28" t="s">
        <v>4</v>
      </c>
      <c r="H202" s="84"/>
      <c r="I202" s="27">
        <v>600</v>
      </c>
      <c r="J202" s="21">
        <v>1221000</v>
      </c>
      <c r="K202" s="21">
        <v>842000</v>
      </c>
    </row>
    <row r="203" spans="1:11" ht="45.75" customHeight="1" x14ac:dyDescent="0.25">
      <c r="A203" s="8"/>
      <c r="B203" s="199" t="s">
        <v>15</v>
      </c>
      <c r="C203" s="199"/>
      <c r="D203" s="199"/>
      <c r="E203" s="199"/>
      <c r="F203" s="200"/>
      <c r="G203" s="9" t="s">
        <v>61</v>
      </c>
      <c r="H203" s="132" t="s">
        <v>109</v>
      </c>
      <c r="I203" s="11" t="s">
        <v>0</v>
      </c>
      <c r="J203" s="12">
        <f>SUM(J204+J218)</f>
        <v>185754329</v>
      </c>
      <c r="K203" s="12">
        <f>SUM(K204+K218)</f>
        <v>33598499</v>
      </c>
    </row>
    <row r="204" spans="1:11" ht="63" customHeight="1" x14ac:dyDescent="0.25">
      <c r="A204" s="8"/>
      <c r="B204" s="201">
        <v>200</v>
      </c>
      <c r="C204" s="201"/>
      <c r="D204" s="201"/>
      <c r="E204" s="201"/>
      <c r="F204" s="202"/>
      <c r="G204" s="52" t="s">
        <v>144</v>
      </c>
      <c r="H204" s="88" t="s">
        <v>110</v>
      </c>
      <c r="I204" s="15" t="s">
        <v>0</v>
      </c>
      <c r="J204" s="16">
        <f>SUM(J205+J208)</f>
        <v>176022428</v>
      </c>
      <c r="K204" s="16">
        <f>SUM(K205+K208)</f>
        <v>31277428</v>
      </c>
    </row>
    <row r="205" spans="1:11" ht="62.25" customHeight="1" x14ac:dyDescent="0.25">
      <c r="A205" s="8"/>
      <c r="B205" s="197" t="s">
        <v>14</v>
      </c>
      <c r="C205" s="197"/>
      <c r="D205" s="197"/>
      <c r="E205" s="197"/>
      <c r="F205" s="198"/>
      <c r="G205" s="42" t="s">
        <v>278</v>
      </c>
      <c r="H205" s="75" t="s">
        <v>111</v>
      </c>
      <c r="I205" s="15"/>
      <c r="J205" s="43">
        <f>SUM(J206+J212+J214+J210+J216)</f>
        <v>174522428</v>
      </c>
      <c r="K205" s="43">
        <f>SUM(K206+K212+K214+K210+K216)</f>
        <v>29777428</v>
      </c>
    </row>
    <row r="206" spans="1:11" ht="27.6" x14ac:dyDescent="0.25">
      <c r="A206" s="8"/>
      <c r="B206" s="73"/>
      <c r="C206" s="73"/>
      <c r="D206" s="73"/>
      <c r="E206" s="73"/>
      <c r="F206" s="74"/>
      <c r="G206" s="44" t="s">
        <v>171</v>
      </c>
      <c r="H206" s="133" t="s">
        <v>172</v>
      </c>
      <c r="I206" s="15"/>
      <c r="J206" s="21">
        <f>SUM(J207)</f>
        <v>1016020.53</v>
      </c>
      <c r="K206" s="21">
        <f>SUM(K207)</f>
        <v>8902600</v>
      </c>
    </row>
    <row r="207" spans="1:11" ht="27.6" x14ac:dyDescent="0.25">
      <c r="A207" s="8"/>
      <c r="B207" s="73"/>
      <c r="C207" s="73"/>
      <c r="D207" s="73"/>
      <c r="E207" s="73"/>
      <c r="F207" s="74"/>
      <c r="G207" s="114" t="s">
        <v>2</v>
      </c>
      <c r="H207" s="115" t="s">
        <v>0</v>
      </c>
      <c r="I207" s="113">
        <v>200</v>
      </c>
      <c r="J207" s="21">
        <v>1016020.53</v>
      </c>
      <c r="K207" s="21">
        <v>8902600</v>
      </c>
    </row>
    <row r="208" spans="1:11" ht="27.6" x14ac:dyDescent="0.25">
      <c r="A208" s="8"/>
      <c r="B208" s="182"/>
      <c r="C208" s="182"/>
      <c r="D208" s="182"/>
      <c r="E208" s="182"/>
      <c r="F208" s="183"/>
      <c r="G208" s="22" t="s">
        <v>348</v>
      </c>
      <c r="H208" s="33" t="s">
        <v>349</v>
      </c>
      <c r="I208" s="27"/>
      <c r="J208" s="21">
        <f>SUM(J209)</f>
        <v>1500000</v>
      </c>
      <c r="K208" s="21">
        <f>SUM(K209)</f>
        <v>1500000</v>
      </c>
    </row>
    <row r="209" spans="1:11" ht="27.6" x14ac:dyDescent="0.25">
      <c r="A209" s="8"/>
      <c r="B209" s="182"/>
      <c r="C209" s="182"/>
      <c r="D209" s="182"/>
      <c r="E209" s="182"/>
      <c r="F209" s="183"/>
      <c r="G209" s="114" t="s">
        <v>2</v>
      </c>
      <c r="H209" s="115" t="s">
        <v>0</v>
      </c>
      <c r="I209" s="113">
        <v>200</v>
      </c>
      <c r="J209" s="21">
        <v>1500000</v>
      </c>
      <c r="K209" s="21">
        <v>1500000</v>
      </c>
    </row>
    <row r="210" spans="1:11" ht="48" customHeight="1" x14ac:dyDescent="0.25">
      <c r="A210" s="8"/>
      <c r="B210" s="186"/>
      <c r="C210" s="186"/>
      <c r="D210" s="186"/>
      <c r="E210" s="186"/>
      <c r="F210" s="187"/>
      <c r="G210" s="114" t="s">
        <v>362</v>
      </c>
      <c r="H210" s="115" t="s">
        <v>363</v>
      </c>
      <c r="I210" s="113"/>
      <c r="J210" s="21">
        <f>SUM(J211)</f>
        <v>7631579.4699999997</v>
      </c>
      <c r="K210" s="21">
        <f>SUM(K211)</f>
        <v>0</v>
      </c>
    </row>
    <row r="211" spans="1:11" ht="27.6" x14ac:dyDescent="0.25">
      <c r="A211" s="8"/>
      <c r="B211" s="186"/>
      <c r="C211" s="186"/>
      <c r="D211" s="186"/>
      <c r="E211" s="186"/>
      <c r="F211" s="187"/>
      <c r="G211" s="114" t="s">
        <v>2</v>
      </c>
      <c r="H211" s="115" t="s">
        <v>0</v>
      </c>
      <c r="I211" s="113">
        <v>200</v>
      </c>
      <c r="J211" s="21">
        <v>7631579.4699999997</v>
      </c>
      <c r="K211" s="21">
        <v>0</v>
      </c>
    </row>
    <row r="212" spans="1:11" ht="63" customHeight="1" x14ac:dyDescent="0.25">
      <c r="A212" s="8"/>
      <c r="B212" s="30"/>
      <c r="C212" s="30"/>
      <c r="D212" s="30"/>
      <c r="E212" s="30"/>
      <c r="F212" s="31"/>
      <c r="G212" s="114" t="s">
        <v>291</v>
      </c>
      <c r="H212" s="115" t="s">
        <v>173</v>
      </c>
      <c r="I212" s="113"/>
      <c r="J212" s="21">
        <f>SUM(J213:J213)</f>
        <v>16027550</v>
      </c>
      <c r="K212" s="21">
        <f>SUM(K213:K213)</f>
        <v>16027550</v>
      </c>
    </row>
    <row r="213" spans="1:11" ht="27.6" x14ac:dyDescent="0.25">
      <c r="A213" s="8"/>
      <c r="B213" s="30"/>
      <c r="C213" s="30"/>
      <c r="D213" s="30"/>
      <c r="E213" s="30"/>
      <c r="F213" s="31"/>
      <c r="G213" s="114" t="s">
        <v>2</v>
      </c>
      <c r="H213" s="115" t="s">
        <v>0</v>
      </c>
      <c r="I213" s="113">
        <v>200</v>
      </c>
      <c r="J213" s="21">
        <v>16027550</v>
      </c>
      <c r="K213" s="21">
        <v>16027550</v>
      </c>
    </row>
    <row r="214" spans="1:11" ht="30.75" customHeight="1" x14ac:dyDescent="0.25">
      <c r="A214" s="8"/>
      <c r="B214" s="184"/>
      <c r="C214" s="184"/>
      <c r="D214" s="184"/>
      <c r="E214" s="184"/>
      <c r="F214" s="185"/>
      <c r="G214" s="114" t="s">
        <v>360</v>
      </c>
      <c r="H214" s="115" t="s">
        <v>361</v>
      </c>
      <c r="I214" s="113"/>
      <c r="J214" s="21">
        <f>SUM(J215:J215)</f>
        <v>145000000</v>
      </c>
      <c r="K214" s="21">
        <f>SUM(K215:K215)</f>
        <v>0</v>
      </c>
    </row>
    <row r="215" spans="1:11" ht="27.6" x14ac:dyDescent="0.25">
      <c r="A215" s="8"/>
      <c r="B215" s="184"/>
      <c r="C215" s="184"/>
      <c r="D215" s="184"/>
      <c r="E215" s="184"/>
      <c r="F215" s="185"/>
      <c r="G215" s="114" t="s">
        <v>2</v>
      </c>
      <c r="H215" s="115" t="s">
        <v>0</v>
      </c>
      <c r="I215" s="113">
        <v>200</v>
      </c>
      <c r="J215" s="21">
        <v>145000000</v>
      </c>
      <c r="K215" s="21">
        <v>0</v>
      </c>
    </row>
    <row r="216" spans="1:11" ht="55.2" x14ac:dyDescent="0.25">
      <c r="A216" s="8"/>
      <c r="B216" s="193"/>
      <c r="C216" s="193"/>
      <c r="D216" s="193"/>
      <c r="E216" s="193"/>
      <c r="F216" s="194"/>
      <c r="G216" s="114" t="s">
        <v>332</v>
      </c>
      <c r="H216" s="115" t="s">
        <v>372</v>
      </c>
      <c r="I216" s="113"/>
      <c r="J216" s="21">
        <f>SUM(J217:J217)</f>
        <v>4847278</v>
      </c>
      <c r="K216" s="21">
        <f>SUM(K217:K217)</f>
        <v>4847278</v>
      </c>
    </row>
    <row r="217" spans="1:11" ht="27.6" x14ac:dyDescent="0.25">
      <c r="A217" s="8"/>
      <c r="B217" s="193"/>
      <c r="C217" s="193"/>
      <c r="D217" s="193"/>
      <c r="E217" s="193"/>
      <c r="F217" s="194"/>
      <c r="G217" s="114" t="s">
        <v>2</v>
      </c>
      <c r="H217" s="115" t="s">
        <v>0</v>
      </c>
      <c r="I217" s="113">
        <v>200</v>
      </c>
      <c r="J217" s="21">
        <v>4847278</v>
      </c>
      <c r="K217" s="21">
        <v>4847278</v>
      </c>
    </row>
    <row r="218" spans="1:11" ht="65.25" customHeight="1" x14ac:dyDescent="0.25">
      <c r="A218" s="8"/>
      <c r="B218" s="30"/>
      <c r="C218" s="30"/>
      <c r="D218" s="30"/>
      <c r="E218" s="30"/>
      <c r="F218" s="31"/>
      <c r="G218" s="109" t="s">
        <v>145</v>
      </c>
      <c r="H218" s="110" t="s">
        <v>112</v>
      </c>
      <c r="I218" s="111" t="s">
        <v>0</v>
      </c>
      <c r="J218" s="43">
        <f>SUM(J219)</f>
        <v>9731901</v>
      </c>
      <c r="K218" s="100">
        <f>SUM(K219)</f>
        <v>2321071</v>
      </c>
    </row>
    <row r="219" spans="1:11" ht="46.5" customHeight="1" x14ac:dyDescent="0.25">
      <c r="A219" s="8"/>
      <c r="B219" s="30"/>
      <c r="C219" s="30"/>
      <c r="D219" s="30"/>
      <c r="E219" s="30"/>
      <c r="F219" s="31"/>
      <c r="G219" s="109" t="s">
        <v>279</v>
      </c>
      <c r="H219" s="110" t="s">
        <v>294</v>
      </c>
      <c r="I219" s="111"/>
      <c r="J219" s="43">
        <f>SUM(J222+J220)</f>
        <v>9731901</v>
      </c>
      <c r="K219" s="100">
        <f>SUM(K222+K220)</f>
        <v>2321071</v>
      </c>
    </row>
    <row r="220" spans="1:11" ht="76.5" customHeight="1" x14ac:dyDescent="0.25">
      <c r="A220" s="8"/>
      <c r="B220" s="199" t="s">
        <v>13</v>
      </c>
      <c r="C220" s="199"/>
      <c r="D220" s="199"/>
      <c r="E220" s="199"/>
      <c r="F220" s="200"/>
      <c r="G220" s="122" t="s">
        <v>321</v>
      </c>
      <c r="H220" s="134" t="s">
        <v>295</v>
      </c>
      <c r="I220" s="113"/>
      <c r="J220" s="21">
        <f>SUM(J221)</f>
        <v>7500000</v>
      </c>
      <c r="K220" s="103">
        <f>SUM(K221)</f>
        <v>0</v>
      </c>
    </row>
    <row r="221" spans="1:11" ht="27.6" x14ac:dyDescent="0.25">
      <c r="A221" s="8"/>
      <c r="B221" s="199">
        <v>200</v>
      </c>
      <c r="C221" s="199"/>
      <c r="D221" s="199"/>
      <c r="E221" s="199"/>
      <c r="F221" s="200"/>
      <c r="G221" s="114" t="s">
        <v>2</v>
      </c>
      <c r="H221" s="115" t="s">
        <v>0</v>
      </c>
      <c r="I221" s="113">
        <v>200</v>
      </c>
      <c r="J221" s="21">
        <v>7500000</v>
      </c>
      <c r="K221" s="103">
        <v>0</v>
      </c>
    </row>
    <row r="222" spans="1:11" ht="55.2" x14ac:dyDescent="0.25">
      <c r="A222" s="8"/>
      <c r="B222" s="30"/>
      <c r="C222" s="30"/>
      <c r="D222" s="30"/>
      <c r="E222" s="30"/>
      <c r="F222" s="31"/>
      <c r="G222" s="122" t="s">
        <v>38</v>
      </c>
      <c r="H222" s="134" t="s">
        <v>280</v>
      </c>
      <c r="I222" s="113" t="s">
        <v>0</v>
      </c>
      <c r="J222" s="21">
        <f>SUM(J223)</f>
        <v>2231901</v>
      </c>
      <c r="K222" s="103">
        <f>SUM(K223)</f>
        <v>2321071</v>
      </c>
    </row>
    <row r="223" spans="1:11" ht="27.6" x14ac:dyDescent="0.25">
      <c r="A223" s="8"/>
      <c r="B223" s="30"/>
      <c r="C223" s="30"/>
      <c r="D223" s="30"/>
      <c r="E223" s="30"/>
      <c r="F223" s="31"/>
      <c r="G223" s="28" t="s">
        <v>5</v>
      </c>
      <c r="H223" s="32"/>
      <c r="I223" s="27">
        <v>300</v>
      </c>
      <c r="J223" s="21">
        <v>2231901</v>
      </c>
      <c r="K223" s="21">
        <v>2321071</v>
      </c>
    </row>
    <row r="224" spans="1:11" ht="44.25" customHeight="1" x14ac:dyDescent="0.25">
      <c r="A224" s="8"/>
      <c r="B224" s="203" t="s">
        <v>12</v>
      </c>
      <c r="C224" s="203"/>
      <c r="D224" s="203"/>
      <c r="E224" s="203"/>
      <c r="F224" s="204"/>
      <c r="G224" s="9" t="s">
        <v>62</v>
      </c>
      <c r="H224" s="135" t="s">
        <v>113</v>
      </c>
      <c r="I224" s="11" t="s">
        <v>0</v>
      </c>
      <c r="J224" s="12">
        <f>SUM(J225)</f>
        <v>248632</v>
      </c>
      <c r="K224" s="12">
        <f>SUM(K225)</f>
        <v>228632</v>
      </c>
    </row>
    <row r="225" spans="1:11" ht="48" customHeight="1" x14ac:dyDescent="0.25">
      <c r="A225" s="8"/>
      <c r="B225" s="201">
        <v>500</v>
      </c>
      <c r="C225" s="201"/>
      <c r="D225" s="201"/>
      <c r="E225" s="201"/>
      <c r="F225" s="202"/>
      <c r="G225" s="52" t="s">
        <v>306</v>
      </c>
      <c r="H225" s="19" t="s">
        <v>114</v>
      </c>
      <c r="I225" s="56" t="s">
        <v>0</v>
      </c>
      <c r="J225" s="43">
        <f>SUM(J226+J229)</f>
        <v>248632</v>
      </c>
      <c r="K225" s="43">
        <f>SUM(K226+K229)</f>
        <v>228632</v>
      </c>
    </row>
    <row r="226" spans="1:11" ht="49.5" customHeight="1" x14ac:dyDescent="0.25">
      <c r="A226" s="8"/>
      <c r="B226" s="202" t="s">
        <v>11</v>
      </c>
      <c r="C226" s="207"/>
      <c r="D226" s="207"/>
      <c r="E226" s="207"/>
      <c r="F226" s="208"/>
      <c r="G226" s="136" t="s">
        <v>115</v>
      </c>
      <c r="H226" s="174" t="s">
        <v>116</v>
      </c>
      <c r="I226" s="138"/>
      <c r="J226" s="21">
        <f>SUM(J227)</f>
        <v>40000</v>
      </c>
      <c r="K226" s="103">
        <f>SUM(K227)</f>
        <v>20000</v>
      </c>
    </row>
    <row r="227" spans="1:11" ht="27.6" x14ac:dyDescent="0.25">
      <c r="A227" s="8"/>
      <c r="B227" s="31"/>
      <c r="C227" s="66"/>
      <c r="D227" s="66"/>
      <c r="E227" s="66"/>
      <c r="F227" s="66"/>
      <c r="G227" s="28" t="s">
        <v>341</v>
      </c>
      <c r="H227" s="175" t="s">
        <v>342</v>
      </c>
      <c r="I227" s="78"/>
      <c r="J227" s="21">
        <f>SUM(J228)</f>
        <v>40000</v>
      </c>
      <c r="K227" s="21">
        <f>SUM(K228)</f>
        <v>20000</v>
      </c>
    </row>
    <row r="228" spans="1:11" ht="27.6" x14ac:dyDescent="0.25">
      <c r="A228" s="8"/>
      <c r="B228" s="31"/>
      <c r="C228" s="66"/>
      <c r="D228" s="66"/>
      <c r="E228" s="66"/>
      <c r="F228" s="66"/>
      <c r="G228" s="114" t="s">
        <v>2</v>
      </c>
      <c r="H228" s="115" t="s">
        <v>0</v>
      </c>
      <c r="I228" s="113">
        <v>200</v>
      </c>
      <c r="J228" s="21">
        <v>40000</v>
      </c>
      <c r="K228" s="21">
        <v>20000</v>
      </c>
    </row>
    <row r="229" spans="1:11" ht="49.5" customHeight="1" x14ac:dyDescent="0.25">
      <c r="A229" s="8"/>
      <c r="B229" s="30"/>
      <c r="C229" s="30"/>
      <c r="D229" s="30"/>
      <c r="E229" s="30"/>
      <c r="F229" s="31"/>
      <c r="G229" s="136" t="s">
        <v>276</v>
      </c>
      <c r="H229" s="137" t="s">
        <v>277</v>
      </c>
      <c r="I229" s="138"/>
      <c r="J229" s="21">
        <f t="shared" ref="J229:K230" si="12">SUM(J230)</f>
        <v>208632</v>
      </c>
      <c r="K229" s="21">
        <f t="shared" si="12"/>
        <v>208632</v>
      </c>
    </row>
    <row r="230" spans="1:11" ht="34.5" customHeight="1" x14ac:dyDescent="0.25">
      <c r="A230" s="8"/>
      <c r="B230" s="30"/>
      <c r="C230" s="30"/>
      <c r="D230" s="30"/>
      <c r="E230" s="30"/>
      <c r="F230" s="31"/>
      <c r="G230" s="28" t="s">
        <v>290</v>
      </c>
      <c r="H230" s="49" t="s">
        <v>289</v>
      </c>
      <c r="I230" s="27"/>
      <c r="J230" s="21">
        <f t="shared" si="12"/>
        <v>208632</v>
      </c>
      <c r="K230" s="21">
        <f t="shared" si="12"/>
        <v>208632</v>
      </c>
    </row>
    <row r="231" spans="1:11" ht="27.6" x14ac:dyDescent="0.25">
      <c r="A231" s="8"/>
      <c r="B231" s="30"/>
      <c r="C231" s="30"/>
      <c r="D231" s="30"/>
      <c r="E231" s="30"/>
      <c r="F231" s="31"/>
      <c r="G231" s="28" t="s">
        <v>2</v>
      </c>
      <c r="H231" s="49"/>
      <c r="I231" s="27">
        <v>200</v>
      </c>
      <c r="J231" s="21">
        <v>208632</v>
      </c>
      <c r="K231" s="21">
        <v>208632</v>
      </c>
    </row>
    <row r="232" spans="1:11" ht="41.4" x14ac:dyDescent="0.25">
      <c r="A232" s="8"/>
      <c r="B232" s="30"/>
      <c r="C232" s="30"/>
      <c r="D232" s="30"/>
      <c r="E232" s="30"/>
      <c r="F232" s="31"/>
      <c r="G232" s="9" t="s">
        <v>159</v>
      </c>
      <c r="H232" s="139" t="s">
        <v>117</v>
      </c>
      <c r="I232" s="11" t="s">
        <v>0</v>
      </c>
      <c r="J232" s="12">
        <f t="shared" ref="J232:K235" si="13">SUM(J233)</f>
        <v>70000</v>
      </c>
      <c r="K232" s="12">
        <f t="shared" si="13"/>
        <v>45000</v>
      </c>
    </row>
    <row r="233" spans="1:11" ht="41.4" x14ac:dyDescent="0.25">
      <c r="A233" s="8"/>
      <c r="B233" s="30"/>
      <c r="C233" s="30"/>
      <c r="D233" s="30"/>
      <c r="E233" s="30"/>
      <c r="F233" s="31"/>
      <c r="G233" s="54" t="s">
        <v>281</v>
      </c>
      <c r="H233" s="91" t="s">
        <v>118</v>
      </c>
      <c r="I233" s="140"/>
      <c r="J233" s="16">
        <f>SUM(J234)</f>
        <v>70000</v>
      </c>
      <c r="K233" s="16">
        <f>SUM(K234)</f>
        <v>45000</v>
      </c>
    </row>
    <row r="234" spans="1:11" ht="34.5" customHeight="1" x14ac:dyDescent="0.25">
      <c r="A234" s="8"/>
      <c r="B234" s="197" t="s">
        <v>10</v>
      </c>
      <c r="C234" s="197"/>
      <c r="D234" s="197"/>
      <c r="E234" s="197"/>
      <c r="F234" s="198"/>
      <c r="G234" s="54" t="s">
        <v>297</v>
      </c>
      <c r="H234" s="91" t="s">
        <v>119</v>
      </c>
      <c r="I234" s="140"/>
      <c r="J234" s="43">
        <f t="shared" si="13"/>
        <v>70000</v>
      </c>
      <c r="K234" s="43">
        <f t="shared" si="13"/>
        <v>45000</v>
      </c>
    </row>
    <row r="235" spans="1:11" ht="41.4" x14ac:dyDescent="0.25">
      <c r="A235" s="8"/>
      <c r="B235" s="73"/>
      <c r="C235" s="73"/>
      <c r="D235" s="73"/>
      <c r="E235" s="73"/>
      <c r="F235" s="74"/>
      <c r="G235" s="128" t="s">
        <v>121</v>
      </c>
      <c r="H235" s="141" t="s">
        <v>120</v>
      </c>
      <c r="I235" s="15" t="s">
        <v>0</v>
      </c>
      <c r="J235" s="21">
        <f t="shared" si="13"/>
        <v>70000</v>
      </c>
      <c r="K235" s="21">
        <f t="shared" si="13"/>
        <v>45000</v>
      </c>
    </row>
    <row r="236" spans="1:11" ht="27.6" x14ac:dyDescent="0.25">
      <c r="A236" s="8"/>
      <c r="B236" s="73"/>
      <c r="C236" s="73"/>
      <c r="D236" s="73"/>
      <c r="E236" s="73"/>
      <c r="F236" s="74"/>
      <c r="G236" s="28" t="s">
        <v>2</v>
      </c>
      <c r="H236" s="141"/>
      <c r="I236" s="27">
        <v>200</v>
      </c>
      <c r="J236" s="21">
        <v>70000</v>
      </c>
      <c r="K236" s="21">
        <v>45000</v>
      </c>
    </row>
    <row r="237" spans="1:11" ht="57.75" customHeight="1" x14ac:dyDescent="0.25">
      <c r="A237" s="8"/>
      <c r="B237" s="73"/>
      <c r="C237" s="73"/>
      <c r="D237" s="73"/>
      <c r="E237" s="73"/>
      <c r="F237" s="74"/>
      <c r="G237" s="9" t="s">
        <v>236</v>
      </c>
      <c r="H237" s="142" t="s">
        <v>237</v>
      </c>
      <c r="I237" s="11"/>
      <c r="J237" s="12">
        <f>SUM(J238:J238)</f>
        <v>2929110</v>
      </c>
      <c r="K237" s="12">
        <f>SUM(K238:K238)</f>
        <v>2329110</v>
      </c>
    </row>
    <row r="238" spans="1:11" ht="63.75" customHeight="1" x14ac:dyDescent="0.25">
      <c r="A238" s="8"/>
      <c r="B238" s="73"/>
      <c r="C238" s="73"/>
      <c r="D238" s="73"/>
      <c r="E238" s="73"/>
      <c r="F238" s="74"/>
      <c r="G238" s="52" t="s">
        <v>240</v>
      </c>
      <c r="H238" s="19" t="s">
        <v>238</v>
      </c>
      <c r="I238" s="27"/>
      <c r="J238" s="21">
        <f>SUM(J239+J244)</f>
        <v>2929110</v>
      </c>
      <c r="K238" s="21">
        <f>SUM(K239+K244)</f>
        <v>2329110</v>
      </c>
    </row>
    <row r="239" spans="1:11" ht="48" customHeight="1" x14ac:dyDescent="0.25">
      <c r="A239" s="8"/>
      <c r="B239" s="73"/>
      <c r="C239" s="73"/>
      <c r="D239" s="73"/>
      <c r="E239" s="73"/>
      <c r="F239" s="74"/>
      <c r="G239" s="42" t="s">
        <v>241</v>
      </c>
      <c r="H239" s="19" t="s">
        <v>239</v>
      </c>
      <c r="I239" s="27"/>
      <c r="J239" s="16">
        <f>SUM(J240+J242)</f>
        <v>2300000</v>
      </c>
      <c r="K239" s="16">
        <f>SUM(K240+K242)</f>
        <v>1700000</v>
      </c>
    </row>
    <row r="240" spans="1:11" ht="48" customHeight="1" x14ac:dyDescent="0.25">
      <c r="A240" s="8"/>
      <c r="B240" s="73"/>
      <c r="C240" s="73"/>
      <c r="D240" s="73"/>
      <c r="E240" s="73"/>
      <c r="F240" s="74"/>
      <c r="G240" s="143" t="s">
        <v>302</v>
      </c>
      <c r="H240" s="20" t="s">
        <v>242</v>
      </c>
      <c r="I240" s="27" t="s">
        <v>0</v>
      </c>
      <c r="J240" s="21">
        <f>SUM(J241:J241)</f>
        <v>2000000</v>
      </c>
      <c r="K240" s="21">
        <f>SUM(K241:K241)</f>
        <v>1700000</v>
      </c>
    </row>
    <row r="241" spans="1:11" ht="27.6" x14ac:dyDescent="0.25">
      <c r="A241" s="8"/>
      <c r="B241" s="73"/>
      <c r="C241" s="73"/>
      <c r="D241" s="73"/>
      <c r="E241" s="73"/>
      <c r="F241" s="74"/>
      <c r="G241" s="22" t="s">
        <v>2</v>
      </c>
      <c r="H241" s="33" t="s">
        <v>0</v>
      </c>
      <c r="I241" s="27">
        <v>200</v>
      </c>
      <c r="J241" s="21">
        <v>2000000</v>
      </c>
      <c r="K241" s="21">
        <v>1700000</v>
      </c>
    </row>
    <row r="242" spans="1:11" ht="41.4" x14ac:dyDescent="0.25">
      <c r="A242" s="8"/>
      <c r="B242" s="73"/>
      <c r="C242" s="73"/>
      <c r="D242" s="73"/>
      <c r="E242" s="73"/>
      <c r="F242" s="74"/>
      <c r="G242" s="22" t="s">
        <v>307</v>
      </c>
      <c r="H242" s="33" t="s">
        <v>308</v>
      </c>
      <c r="I242" s="27"/>
      <c r="J242" s="21">
        <f>SUM(J243:J243)</f>
        <v>300000</v>
      </c>
      <c r="K242" s="21">
        <f>SUM(K243:K243)</f>
        <v>0</v>
      </c>
    </row>
    <row r="243" spans="1:11" ht="27.6" x14ac:dyDescent="0.25">
      <c r="A243" s="8"/>
      <c r="B243" s="73"/>
      <c r="C243" s="73"/>
      <c r="D243" s="73"/>
      <c r="E243" s="73"/>
      <c r="F243" s="74"/>
      <c r="G243" s="22" t="s">
        <v>2</v>
      </c>
      <c r="H243" s="33" t="s">
        <v>0</v>
      </c>
      <c r="I243" s="27">
        <v>200</v>
      </c>
      <c r="J243" s="21">
        <v>300000</v>
      </c>
      <c r="K243" s="21">
        <v>0</v>
      </c>
    </row>
    <row r="244" spans="1:11" ht="48" customHeight="1" x14ac:dyDescent="0.25">
      <c r="A244" s="8"/>
      <c r="B244" s="73"/>
      <c r="C244" s="73"/>
      <c r="D244" s="73"/>
      <c r="E244" s="73"/>
      <c r="F244" s="74"/>
      <c r="G244" s="52" t="s">
        <v>300</v>
      </c>
      <c r="H244" s="144" t="s">
        <v>303</v>
      </c>
      <c r="I244" s="56"/>
      <c r="J244" s="21">
        <f t="shared" ref="J244:K245" si="14">SUM(J245)</f>
        <v>629110</v>
      </c>
      <c r="K244" s="21">
        <f t="shared" si="14"/>
        <v>629110</v>
      </c>
    </row>
    <row r="245" spans="1:11" ht="35.25" customHeight="1" x14ac:dyDescent="0.25">
      <c r="A245" s="8"/>
      <c r="B245" s="73"/>
      <c r="C245" s="73"/>
      <c r="D245" s="73"/>
      <c r="E245" s="73"/>
      <c r="F245" s="74"/>
      <c r="G245" s="28" t="s">
        <v>301</v>
      </c>
      <c r="H245" s="49" t="s">
        <v>304</v>
      </c>
      <c r="I245" s="27"/>
      <c r="J245" s="21">
        <f t="shared" si="14"/>
        <v>629110</v>
      </c>
      <c r="K245" s="21">
        <f t="shared" si="14"/>
        <v>629110</v>
      </c>
    </row>
    <row r="246" spans="1:11" ht="27.6" x14ac:dyDescent="0.25">
      <c r="A246" s="8"/>
      <c r="B246" s="73"/>
      <c r="C246" s="73"/>
      <c r="D246" s="73"/>
      <c r="E246" s="73"/>
      <c r="F246" s="74"/>
      <c r="G246" s="28" t="s">
        <v>2</v>
      </c>
      <c r="H246" s="49"/>
      <c r="I246" s="27">
        <v>200</v>
      </c>
      <c r="J246" s="21">
        <v>629110</v>
      </c>
      <c r="K246" s="21">
        <v>629110</v>
      </c>
    </row>
    <row r="247" spans="1:11" ht="60.75" customHeight="1" x14ac:dyDescent="0.25">
      <c r="A247" s="8"/>
      <c r="B247" s="205" t="s">
        <v>9</v>
      </c>
      <c r="C247" s="205"/>
      <c r="D247" s="205"/>
      <c r="E247" s="205"/>
      <c r="F247" s="206"/>
      <c r="G247" s="9" t="s">
        <v>63</v>
      </c>
      <c r="H247" s="135" t="s">
        <v>122</v>
      </c>
      <c r="I247" s="11" t="s">
        <v>0</v>
      </c>
      <c r="J247" s="12">
        <f>SUM(J248)</f>
        <v>1770000</v>
      </c>
      <c r="K247" s="12">
        <f>SUM(K248)</f>
        <v>1276000</v>
      </c>
    </row>
    <row r="248" spans="1:11" ht="48" customHeight="1" x14ac:dyDescent="0.25">
      <c r="A248" s="8"/>
      <c r="B248" s="17"/>
      <c r="C248" s="17"/>
      <c r="D248" s="17"/>
      <c r="E248" s="17"/>
      <c r="F248" s="18"/>
      <c r="G248" s="42" t="s">
        <v>356</v>
      </c>
      <c r="H248" s="19" t="s">
        <v>123</v>
      </c>
      <c r="I248" s="56"/>
      <c r="J248" s="43">
        <f>SUM(J249)</f>
        <v>1770000</v>
      </c>
      <c r="K248" s="43">
        <f>SUM(K249)</f>
        <v>1276000</v>
      </c>
    </row>
    <row r="249" spans="1:11" ht="41.4" x14ac:dyDescent="0.25">
      <c r="A249" s="8"/>
      <c r="B249" s="17"/>
      <c r="C249" s="17"/>
      <c r="D249" s="17"/>
      <c r="E249" s="17"/>
      <c r="F249" s="18"/>
      <c r="G249" s="28" t="s">
        <v>263</v>
      </c>
      <c r="H249" s="32" t="s">
        <v>264</v>
      </c>
      <c r="I249" s="27"/>
      <c r="J249" s="43">
        <f>SUM(J250+J252)</f>
        <v>1770000</v>
      </c>
      <c r="K249" s="43">
        <f>SUM(K250+K252)</f>
        <v>1276000</v>
      </c>
    </row>
    <row r="250" spans="1:11" ht="55.2" x14ac:dyDescent="0.25">
      <c r="A250" s="8"/>
      <c r="B250" s="17"/>
      <c r="C250" s="17"/>
      <c r="D250" s="17"/>
      <c r="E250" s="17"/>
      <c r="F250" s="18"/>
      <c r="G250" s="28" t="s">
        <v>265</v>
      </c>
      <c r="H250" s="20" t="s">
        <v>266</v>
      </c>
      <c r="I250" s="27"/>
      <c r="J250" s="21">
        <f>SUM(J251)</f>
        <v>1560000</v>
      </c>
      <c r="K250" s="21">
        <f>SUM(K251)</f>
        <v>1076000</v>
      </c>
    </row>
    <row r="251" spans="1:11" ht="27.6" x14ac:dyDescent="0.25">
      <c r="A251" s="8"/>
      <c r="B251" s="17"/>
      <c r="C251" s="17"/>
      <c r="D251" s="17"/>
      <c r="E251" s="17"/>
      <c r="F251" s="18"/>
      <c r="G251" s="22" t="s">
        <v>2</v>
      </c>
      <c r="H251" s="33" t="s">
        <v>0</v>
      </c>
      <c r="I251" s="27">
        <v>200</v>
      </c>
      <c r="J251" s="21">
        <v>1560000</v>
      </c>
      <c r="K251" s="21">
        <v>1076000</v>
      </c>
    </row>
    <row r="252" spans="1:11" ht="41.4" x14ac:dyDescent="0.25">
      <c r="A252" s="8"/>
      <c r="B252" s="17"/>
      <c r="C252" s="17"/>
      <c r="D252" s="17"/>
      <c r="E252" s="17"/>
      <c r="F252" s="18"/>
      <c r="G252" s="25" t="s">
        <v>267</v>
      </c>
      <c r="H252" s="20" t="s">
        <v>268</v>
      </c>
      <c r="I252" s="27" t="s">
        <v>0</v>
      </c>
      <c r="J252" s="21">
        <f>SUM(J253:J253)</f>
        <v>210000</v>
      </c>
      <c r="K252" s="21">
        <f>SUM(K253:K253)</f>
        <v>200000</v>
      </c>
    </row>
    <row r="253" spans="1:11" ht="27.6" x14ac:dyDescent="0.25">
      <c r="A253" s="8"/>
      <c r="B253" s="17"/>
      <c r="C253" s="17"/>
      <c r="D253" s="17"/>
      <c r="E253" s="17"/>
      <c r="F253" s="18"/>
      <c r="G253" s="22" t="s">
        <v>2</v>
      </c>
      <c r="H253" s="33" t="s">
        <v>0</v>
      </c>
      <c r="I253" s="27">
        <v>200</v>
      </c>
      <c r="J253" s="21">
        <v>210000</v>
      </c>
      <c r="K253" s="21">
        <v>200000</v>
      </c>
    </row>
    <row r="254" spans="1:11" x14ac:dyDescent="0.25">
      <c r="A254" s="8"/>
      <c r="B254" s="30"/>
      <c r="C254" s="30"/>
      <c r="D254" s="30"/>
      <c r="E254" s="30"/>
      <c r="F254" s="31"/>
      <c r="G254" s="9" t="s">
        <v>7</v>
      </c>
      <c r="H254" s="145" t="s">
        <v>124</v>
      </c>
      <c r="I254" s="11" t="s">
        <v>0</v>
      </c>
      <c r="J254" s="12">
        <f>SUM(J255)</f>
        <v>39072307</v>
      </c>
      <c r="K254" s="12">
        <f>SUM(K255)</f>
        <v>33522057</v>
      </c>
    </row>
    <row r="255" spans="1:11" x14ac:dyDescent="0.25">
      <c r="A255" s="8"/>
      <c r="B255" s="30"/>
      <c r="C255" s="30"/>
      <c r="D255" s="30"/>
      <c r="E255" s="30"/>
      <c r="F255" s="31"/>
      <c r="G255" s="82" t="s">
        <v>7</v>
      </c>
      <c r="H255" s="146" t="s">
        <v>124</v>
      </c>
      <c r="I255" s="15" t="s">
        <v>0</v>
      </c>
      <c r="J255" s="43">
        <f>SUM(J259+J261+J263+J266+J277+J280+J256+J272+J268+J270+J274)</f>
        <v>39072307</v>
      </c>
      <c r="K255" s="43">
        <f>SUM(K259+K261+K263+K266+K277+K280+K256+K272+K268+K270+K274)</f>
        <v>33522057</v>
      </c>
    </row>
    <row r="256" spans="1:11" ht="18" customHeight="1" x14ac:dyDescent="0.25">
      <c r="A256" s="8"/>
      <c r="B256" s="197" t="s">
        <v>8</v>
      </c>
      <c r="C256" s="197"/>
      <c r="D256" s="197"/>
      <c r="E256" s="197"/>
      <c r="F256" s="198"/>
      <c r="G256" s="28" t="s">
        <v>68</v>
      </c>
      <c r="H256" s="84" t="s">
        <v>125</v>
      </c>
      <c r="I256" s="15"/>
      <c r="J256" s="21">
        <f>SUM(J257:J258)</f>
        <v>214000</v>
      </c>
      <c r="K256" s="21">
        <f>SUM(K257:K258)</f>
        <v>148000</v>
      </c>
    </row>
    <row r="257" spans="1:11" ht="27.6" x14ac:dyDescent="0.25">
      <c r="A257" s="8"/>
      <c r="B257" s="73"/>
      <c r="C257" s="73"/>
      <c r="D257" s="73"/>
      <c r="E257" s="73"/>
      <c r="F257" s="74"/>
      <c r="G257" s="28" t="s">
        <v>2</v>
      </c>
      <c r="H257" s="33" t="s">
        <v>0</v>
      </c>
      <c r="I257" s="27">
        <v>200</v>
      </c>
      <c r="J257" s="24">
        <v>107000</v>
      </c>
      <c r="K257" s="24">
        <v>74000</v>
      </c>
    </row>
    <row r="258" spans="1:11" x14ac:dyDescent="0.25">
      <c r="A258" s="8"/>
      <c r="B258" s="172"/>
      <c r="C258" s="172"/>
      <c r="D258" s="172"/>
      <c r="E258" s="172"/>
      <c r="F258" s="173"/>
      <c r="G258" s="39" t="s">
        <v>1</v>
      </c>
      <c r="H258" s="84"/>
      <c r="I258" s="27">
        <v>800</v>
      </c>
      <c r="J258" s="24">
        <v>107000</v>
      </c>
      <c r="K258" s="24">
        <v>74000</v>
      </c>
    </row>
    <row r="259" spans="1:11" ht="18.75" customHeight="1" x14ac:dyDescent="0.25">
      <c r="A259" s="8"/>
      <c r="B259" s="17"/>
      <c r="C259" s="17"/>
      <c r="D259" s="17"/>
      <c r="E259" s="17"/>
      <c r="F259" s="18"/>
      <c r="G259" s="25" t="s">
        <v>66</v>
      </c>
      <c r="H259" s="84" t="s">
        <v>126</v>
      </c>
      <c r="I259" s="56"/>
      <c r="J259" s="21">
        <f>SUM(J260:J260)</f>
        <v>400000</v>
      </c>
      <c r="K259" s="21">
        <f>SUM(K260:K260)</f>
        <v>400000</v>
      </c>
    </row>
    <row r="260" spans="1:11" x14ac:dyDescent="0.25">
      <c r="A260" s="8"/>
      <c r="B260" s="17"/>
      <c r="C260" s="17"/>
      <c r="D260" s="17"/>
      <c r="E260" s="17"/>
      <c r="F260" s="18"/>
      <c r="G260" s="39" t="s">
        <v>1</v>
      </c>
      <c r="H260" s="84"/>
      <c r="I260" s="27">
        <v>800</v>
      </c>
      <c r="J260" s="24">
        <v>400000</v>
      </c>
      <c r="K260" s="24">
        <v>400000</v>
      </c>
    </row>
    <row r="261" spans="1:11" x14ac:dyDescent="0.25">
      <c r="A261" s="8"/>
      <c r="B261" s="17"/>
      <c r="C261" s="17"/>
      <c r="D261" s="17"/>
      <c r="E261" s="17"/>
      <c r="F261" s="18"/>
      <c r="G261" s="25" t="s">
        <v>64</v>
      </c>
      <c r="H261" s="84" t="s">
        <v>127</v>
      </c>
      <c r="I261" s="56"/>
      <c r="J261" s="21">
        <f>SUM(J262)</f>
        <v>2394000</v>
      </c>
      <c r="K261" s="21">
        <f>SUM(K262)</f>
        <v>1652000</v>
      </c>
    </row>
    <row r="262" spans="1:11" ht="82.8" x14ac:dyDescent="0.25">
      <c r="A262" s="8"/>
      <c r="B262" s="17"/>
      <c r="C262" s="17"/>
      <c r="D262" s="17"/>
      <c r="E262" s="17"/>
      <c r="F262" s="18"/>
      <c r="G262" s="45" t="s">
        <v>3</v>
      </c>
      <c r="H262" s="84"/>
      <c r="I262" s="27">
        <v>100</v>
      </c>
      <c r="J262" s="21">
        <v>2394000</v>
      </c>
      <c r="K262" s="21">
        <v>1652000</v>
      </c>
    </row>
    <row r="263" spans="1:11" x14ac:dyDescent="0.25">
      <c r="A263" s="8"/>
      <c r="B263" s="17"/>
      <c r="C263" s="17"/>
      <c r="D263" s="17"/>
      <c r="E263" s="17"/>
      <c r="F263" s="18"/>
      <c r="G263" s="25" t="s">
        <v>6</v>
      </c>
      <c r="H263" s="84" t="s">
        <v>128</v>
      </c>
      <c r="I263" s="56"/>
      <c r="J263" s="21">
        <f>SUM(J264:J265)</f>
        <v>29470962</v>
      </c>
      <c r="K263" s="21">
        <f>SUM(K264:K265)</f>
        <v>25645462</v>
      </c>
    </row>
    <row r="264" spans="1:11" ht="82.8" x14ac:dyDescent="0.25">
      <c r="A264" s="8"/>
      <c r="B264" s="17"/>
      <c r="C264" s="17"/>
      <c r="D264" s="17"/>
      <c r="E264" s="17"/>
      <c r="F264" s="18"/>
      <c r="G264" s="22" t="s">
        <v>3</v>
      </c>
      <c r="H264" s="84"/>
      <c r="I264" s="27">
        <v>100</v>
      </c>
      <c r="J264" s="21">
        <v>27957500</v>
      </c>
      <c r="K264" s="21">
        <v>25633000</v>
      </c>
    </row>
    <row r="265" spans="1:11" ht="27.6" x14ac:dyDescent="0.25">
      <c r="A265" s="8"/>
      <c r="B265" s="17"/>
      <c r="C265" s="17"/>
      <c r="D265" s="17"/>
      <c r="E265" s="17"/>
      <c r="F265" s="18"/>
      <c r="G265" s="28" t="s">
        <v>2</v>
      </c>
      <c r="H265" s="32" t="s">
        <v>0</v>
      </c>
      <c r="I265" s="27">
        <v>200</v>
      </c>
      <c r="J265" s="21">
        <v>1513462</v>
      </c>
      <c r="K265" s="21">
        <v>12462</v>
      </c>
    </row>
    <row r="266" spans="1:11" ht="33.75" customHeight="1" x14ac:dyDescent="0.25">
      <c r="A266" s="8"/>
      <c r="B266" s="17"/>
      <c r="C266" s="17"/>
      <c r="D266" s="17"/>
      <c r="E266" s="17"/>
      <c r="F266" s="18"/>
      <c r="G266" s="128" t="s">
        <v>65</v>
      </c>
      <c r="H266" s="77" t="s">
        <v>129</v>
      </c>
      <c r="I266" s="56"/>
      <c r="J266" s="21">
        <f>SUM(J267:J267)</f>
        <v>666000</v>
      </c>
      <c r="K266" s="21">
        <f>SUM(K267:K267)</f>
        <v>458000</v>
      </c>
    </row>
    <row r="267" spans="1:11" ht="82.8" x14ac:dyDescent="0.25">
      <c r="A267" s="8"/>
      <c r="B267" s="17"/>
      <c r="C267" s="17"/>
      <c r="D267" s="17"/>
      <c r="E267" s="17"/>
      <c r="F267" s="18"/>
      <c r="G267" s="22" t="s">
        <v>3</v>
      </c>
      <c r="H267" s="77"/>
      <c r="I267" s="27">
        <v>100</v>
      </c>
      <c r="J267" s="21">
        <v>666000</v>
      </c>
      <c r="K267" s="21">
        <v>458000</v>
      </c>
    </row>
    <row r="268" spans="1:11" ht="27.6" x14ac:dyDescent="0.25">
      <c r="A268" s="8"/>
      <c r="B268" s="17"/>
      <c r="C268" s="17"/>
      <c r="D268" s="17"/>
      <c r="E268" s="17"/>
      <c r="F268" s="18"/>
      <c r="G268" s="22" t="s">
        <v>180</v>
      </c>
      <c r="H268" s="32" t="s">
        <v>181</v>
      </c>
      <c r="I268" s="27"/>
      <c r="J268" s="21">
        <f>SUM(J269:J269)</f>
        <v>10000</v>
      </c>
      <c r="K268" s="21">
        <f>SUM(K269:K269)</f>
        <v>10000</v>
      </c>
    </row>
    <row r="269" spans="1:11" ht="27.6" x14ac:dyDescent="0.25">
      <c r="A269" s="8"/>
      <c r="B269" s="17"/>
      <c r="C269" s="17"/>
      <c r="D269" s="17"/>
      <c r="E269" s="17"/>
      <c r="F269" s="18"/>
      <c r="G269" s="28" t="s">
        <v>2</v>
      </c>
      <c r="H269" s="32"/>
      <c r="I269" s="27">
        <v>200</v>
      </c>
      <c r="J269" s="21">
        <v>10000</v>
      </c>
      <c r="K269" s="21">
        <v>10000</v>
      </c>
    </row>
    <row r="270" spans="1:11" ht="41.4" x14ac:dyDescent="0.25">
      <c r="A270" s="8"/>
      <c r="B270" s="162"/>
      <c r="C270" s="162"/>
      <c r="D270" s="162"/>
      <c r="E270" s="162"/>
      <c r="F270" s="163"/>
      <c r="G270" s="63" t="s">
        <v>269</v>
      </c>
      <c r="H270" s="129" t="s">
        <v>330</v>
      </c>
      <c r="I270" s="23"/>
      <c r="J270" s="21">
        <f>SUM(J271:J271)</f>
        <v>2518000</v>
      </c>
      <c r="K270" s="21">
        <f>SUM(K271:K271)</f>
        <v>1737000</v>
      </c>
    </row>
    <row r="271" spans="1:11" ht="27.6" x14ac:dyDescent="0.25">
      <c r="A271" s="8"/>
      <c r="B271" s="162"/>
      <c r="C271" s="162"/>
      <c r="D271" s="162"/>
      <c r="E271" s="162"/>
      <c r="F271" s="163"/>
      <c r="G271" s="28" t="s">
        <v>5</v>
      </c>
      <c r="H271" s="164"/>
      <c r="I271" s="27">
        <v>300</v>
      </c>
      <c r="J271" s="21">
        <v>2518000</v>
      </c>
      <c r="K271" s="21">
        <v>1737000</v>
      </c>
    </row>
    <row r="272" spans="1:11" ht="63" customHeight="1" x14ac:dyDescent="0.25">
      <c r="A272" s="8"/>
      <c r="B272" s="17"/>
      <c r="C272" s="17"/>
      <c r="D272" s="17"/>
      <c r="E272" s="17"/>
      <c r="F272" s="18"/>
      <c r="G272" s="22" t="s">
        <v>151</v>
      </c>
      <c r="H272" s="32" t="s">
        <v>152</v>
      </c>
      <c r="I272" s="27"/>
      <c r="J272" s="21">
        <f>SUM(J273:J273)</f>
        <v>1899</v>
      </c>
      <c r="K272" s="21">
        <f>SUM(K273:K273)</f>
        <v>23435</v>
      </c>
    </row>
    <row r="273" spans="1:11" ht="27.6" x14ac:dyDescent="0.25">
      <c r="A273" s="8"/>
      <c r="B273" s="17"/>
      <c r="C273" s="17"/>
      <c r="D273" s="17"/>
      <c r="E273" s="17"/>
      <c r="F273" s="18"/>
      <c r="G273" s="28" t="s">
        <v>2</v>
      </c>
      <c r="H273" s="32"/>
      <c r="I273" s="27">
        <v>200</v>
      </c>
      <c r="J273" s="21">
        <v>1899</v>
      </c>
      <c r="K273" s="21">
        <v>23435</v>
      </c>
    </row>
    <row r="274" spans="1:11" ht="41.4" x14ac:dyDescent="0.25">
      <c r="A274" s="8"/>
      <c r="B274" s="178"/>
      <c r="C274" s="178"/>
      <c r="D274" s="178"/>
      <c r="E274" s="178"/>
      <c r="F274" s="179"/>
      <c r="G274" s="28" t="s">
        <v>345</v>
      </c>
      <c r="H274" s="32" t="s">
        <v>346</v>
      </c>
      <c r="I274" s="27"/>
      <c r="J274" s="21">
        <f>SUM(J275:J276)</f>
        <v>1587798</v>
      </c>
      <c r="K274" s="21">
        <f>SUM(K275:K276)</f>
        <v>1638512</v>
      </c>
    </row>
    <row r="275" spans="1:11" ht="82.8" x14ac:dyDescent="0.25">
      <c r="A275" s="8"/>
      <c r="B275" s="178"/>
      <c r="C275" s="178"/>
      <c r="D275" s="178"/>
      <c r="E275" s="178"/>
      <c r="F275" s="179"/>
      <c r="G275" s="28" t="s">
        <v>3</v>
      </c>
      <c r="H275" s="32" t="s">
        <v>0</v>
      </c>
      <c r="I275" s="27">
        <v>100</v>
      </c>
      <c r="J275" s="21">
        <v>1550000</v>
      </c>
      <c r="K275" s="21">
        <v>1598000</v>
      </c>
    </row>
    <row r="276" spans="1:11" ht="27.6" x14ac:dyDescent="0.25">
      <c r="A276" s="8"/>
      <c r="B276" s="178"/>
      <c r="C276" s="178"/>
      <c r="D276" s="178"/>
      <c r="E276" s="178"/>
      <c r="F276" s="179"/>
      <c r="G276" s="28" t="s">
        <v>2</v>
      </c>
      <c r="H276" s="32"/>
      <c r="I276" s="27">
        <v>200</v>
      </c>
      <c r="J276" s="21">
        <v>37798</v>
      </c>
      <c r="K276" s="21">
        <v>40512</v>
      </c>
    </row>
    <row r="277" spans="1:11" ht="48.75" customHeight="1" x14ac:dyDescent="0.25">
      <c r="A277" s="8"/>
      <c r="B277" s="17"/>
      <c r="C277" s="17"/>
      <c r="D277" s="17"/>
      <c r="E277" s="17"/>
      <c r="F277" s="18"/>
      <c r="G277" s="28" t="s">
        <v>39</v>
      </c>
      <c r="H277" s="77" t="s">
        <v>169</v>
      </c>
      <c r="I277" s="27"/>
      <c r="J277" s="21">
        <f>SUM(J278:J279)</f>
        <v>1779223</v>
      </c>
      <c r="K277" s="21">
        <f>SUM(K278:K279)</f>
        <v>1779223</v>
      </c>
    </row>
    <row r="278" spans="1:11" ht="82.8" x14ac:dyDescent="0.25">
      <c r="A278" s="8"/>
      <c r="B278" s="17"/>
      <c r="C278" s="17"/>
      <c r="D278" s="17"/>
      <c r="E278" s="17"/>
      <c r="F278" s="18"/>
      <c r="G278" s="28" t="s">
        <v>3</v>
      </c>
      <c r="H278" s="32" t="s">
        <v>0</v>
      </c>
      <c r="I278" s="27">
        <v>100</v>
      </c>
      <c r="J278" s="21">
        <v>1769223</v>
      </c>
      <c r="K278" s="21">
        <v>1769223</v>
      </c>
    </row>
    <row r="279" spans="1:11" ht="27.6" x14ac:dyDescent="0.25">
      <c r="A279" s="147"/>
      <c r="B279" s="17"/>
      <c r="C279" s="17"/>
      <c r="D279" s="17"/>
      <c r="E279" s="17"/>
      <c r="F279" s="18"/>
      <c r="G279" s="28" t="s">
        <v>2</v>
      </c>
      <c r="H279" s="84"/>
      <c r="I279" s="27">
        <v>200</v>
      </c>
      <c r="J279" s="21">
        <v>10000</v>
      </c>
      <c r="K279" s="21">
        <v>10000</v>
      </c>
    </row>
    <row r="280" spans="1:11" ht="41.4" x14ac:dyDescent="0.25">
      <c r="A280" s="147"/>
      <c r="B280" s="148"/>
      <c r="C280" s="148"/>
      <c r="D280" s="148"/>
      <c r="E280" s="148"/>
      <c r="F280" s="37"/>
      <c r="G280" s="28" t="s">
        <v>40</v>
      </c>
      <c r="H280" s="84" t="s">
        <v>170</v>
      </c>
      <c r="I280" s="27"/>
      <c r="J280" s="21">
        <f>SUM(J281:J282)</f>
        <v>30425</v>
      </c>
      <c r="K280" s="21">
        <f>SUM(K281:K282)</f>
        <v>30425</v>
      </c>
    </row>
    <row r="281" spans="1:11" ht="82.8" x14ac:dyDescent="0.25">
      <c r="A281" s="147"/>
      <c r="B281" s="148"/>
      <c r="C281" s="148"/>
      <c r="D281" s="148"/>
      <c r="E281" s="148"/>
      <c r="F281" s="37"/>
      <c r="G281" s="28" t="s">
        <v>3</v>
      </c>
      <c r="H281" s="84"/>
      <c r="I281" s="27">
        <v>100</v>
      </c>
      <c r="J281" s="21">
        <v>25425</v>
      </c>
      <c r="K281" s="21">
        <v>25425</v>
      </c>
    </row>
    <row r="282" spans="1:11" ht="27.6" x14ac:dyDescent="0.25">
      <c r="A282" s="147"/>
      <c r="B282" s="148"/>
      <c r="C282" s="148"/>
      <c r="D282" s="148"/>
      <c r="E282" s="148"/>
      <c r="F282" s="37"/>
      <c r="G282" s="28" t="s">
        <v>2</v>
      </c>
      <c r="H282" s="32" t="s">
        <v>0</v>
      </c>
      <c r="I282" s="27">
        <v>200</v>
      </c>
      <c r="J282" s="21">
        <v>5000</v>
      </c>
      <c r="K282" s="21">
        <v>5000</v>
      </c>
    </row>
    <row r="283" spans="1:11" x14ac:dyDescent="0.25">
      <c r="A283" s="147"/>
      <c r="B283" s="148"/>
      <c r="C283" s="148"/>
      <c r="D283" s="148"/>
      <c r="E283" s="148"/>
      <c r="F283" s="37"/>
      <c r="G283" s="9" t="s">
        <v>37</v>
      </c>
      <c r="H283" s="84"/>
      <c r="I283" s="27"/>
      <c r="J283" s="12">
        <f>SUM(J10+J74+J104+J121+J131+J156+J164+J176+J203+J224+J232+J247+J254+J151+J181+J237+J198)</f>
        <v>1197162849</v>
      </c>
      <c r="K283" s="12">
        <f>SUM(K10+K74+K104+K121+K131+K156+K164+K176+K203+K224+K232+K247+K254+K151+K181+K237+K198)</f>
        <v>919233039</v>
      </c>
    </row>
    <row r="284" spans="1:11" ht="15.6" x14ac:dyDescent="0.25">
      <c r="A284" s="147"/>
      <c r="B284" s="148"/>
      <c r="C284" s="148"/>
      <c r="D284" s="148"/>
      <c r="E284" s="148"/>
      <c r="F284" s="37"/>
      <c r="G284" s="152" t="s">
        <v>316</v>
      </c>
      <c r="H284" s="32" t="s">
        <v>0</v>
      </c>
      <c r="I284" s="151"/>
      <c r="J284" s="21">
        <v>7536924</v>
      </c>
      <c r="K284" s="21">
        <v>10130463</v>
      </c>
    </row>
    <row r="285" spans="1:11" ht="15.6" x14ac:dyDescent="0.25">
      <c r="A285" s="3"/>
      <c r="B285" s="149"/>
      <c r="C285" s="149"/>
      <c r="D285" s="149"/>
      <c r="E285" s="149"/>
      <c r="F285" s="150"/>
      <c r="G285" s="153" t="s">
        <v>317</v>
      </c>
      <c r="H285" s="167" t="s">
        <v>0</v>
      </c>
      <c r="I285" s="168"/>
      <c r="J285" s="169">
        <f>SUM(J283:J284)</f>
        <v>1204699773</v>
      </c>
      <c r="K285" s="169">
        <f>SUM(K283:K284)</f>
        <v>929363502</v>
      </c>
    </row>
  </sheetData>
  <mergeCells count="47">
    <mergeCell ref="B17:F17"/>
    <mergeCell ref="B18:F18"/>
    <mergeCell ref="B11:F11"/>
    <mergeCell ref="B15:F15"/>
    <mergeCell ref="B13:F13"/>
    <mergeCell ref="B14:F14"/>
    <mergeCell ref="B16:F16"/>
    <mergeCell ref="H1:K1"/>
    <mergeCell ref="B7:K7"/>
    <mergeCell ref="B10:F10"/>
    <mergeCell ref="G2:K2"/>
    <mergeCell ref="G3:K3"/>
    <mergeCell ref="J5:K5"/>
    <mergeCell ref="J4:K4"/>
    <mergeCell ref="B24:F24"/>
    <mergeCell ref="B26:F26"/>
    <mergeCell ref="B28:F28"/>
    <mergeCell ref="B25:F25"/>
    <mergeCell ref="B27:F27"/>
    <mergeCell ref="B74:F74"/>
    <mergeCell ref="B75:F75"/>
    <mergeCell ref="B201:F201"/>
    <mergeCell ref="B200:F200"/>
    <mergeCell ref="B121:F121"/>
    <mergeCell ref="B144:F144"/>
    <mergeCell ref="B143:F143"/>
    <mergeCell ref="B145:F145"/>
    <mergeCell ref="B130:F130"/>
    <mergeCell ref="B126:F126"/>
    <mergeCell ref="B220:F220"/>
    <mergeCell ref="B80:F80"/>
    <mergeCell ref="B131:F131"/>
    <mergeCell ref="B88:F88"/>
    <mergeCell ref="B90:F90"/>
    <mergeCell ref="B180:F180"/>
    <mergeCell ref="B104:F104"/>
    <mergeCell ref="B136:F136"/>
    <mergeCell ref="B204:F204"/>
    <mergeCell ref="B205:F205"/>
    <mergeCell ref="B203:F203"/>
    <mergeCell ref="B256:F256"/>
    <mergeCell ref="B221:F221"/>
    <mergeCell ref="B225:F225"/>
    <mergeCell ref="B224:F224"/>
    <mergeCell ref="B247:F247"/>
    <mergeCell ref="B234:F234"/>
    <mergeCell ref="B226:F226"/>
  </mergeCells>
  <printOptions horizontalCentered="1"/>
  <pageMargins left="0.78740157480314965" right="0" top="0" bottom="0" header="0.51181102362204722" footer="0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№5'!_GoBack</vt:lpstr>
      <vt:lpstr>'Приложение №5'!Заголовки_для_печати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2024-08-23T05:24:30Z</cp:lastPrinted>
  <dcterms:created xsi:type="dcterms:W3CDTF">2013-10-18T09:34:20Z</dcterms:created>
  <dcterms:modified xsi:type="dcterms:W3CDTF">2024-11-26T11:32:47Z</dcterms:modified>
</cp:coreProperties>
</file>