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345" activeTab="0"/>
  </bookViews>
  <sheets>
    <sheet name="СВОД" sheetId="1" r:id="rId1"/>
  </sheets>
  <definedNames/>
  <calcPr fullCalcOnLoad="1"/>
</workbook>
</file>

<file path=xl/sharedStrings.xml><?xml version="1.0" encoding="utf-8"?>
<sst xmlns="http://schemas.openxmlformats.org/spreadsheetml/2006/main" count="119" uniqueCount="50">
  <si>
    <t>Великосельское МП ЖКХ</t>
  </si>
  <si>
    <t>МУП "Оздоровительный центр "Мечта"</t>
  </si>
  <si>
    <t>МУП "Гаврилов-Ямский хлебозавод"</t>
  </si>
  <si>
    <t>Шопшинское МУП ЖКХ</t>
  </si>
  <si>
    <t>Показатели</t>
  </si>
  <si>
    <t>Выручка от</t>
  </si>
  <si>
    <t>Себестои-</t>
  </si>
  <si>
    <t>Чистая</t>
  </si>
  <si>
    <t>Стоимость</t>
  </si>
  <si>
    <t>Средне-</t>
  </si>
  <si>
    <t>Производи-</t>
  </si>
  <si>
    <t>Уставный</t>
  </si>
  <si>
    <t>реализации</t>
  </si>
  <si>
    <t>мость</t>
  </si>
  <si>
    <t>прибыль</t>
  </si>
  <si>
    <t>капитал</t>
  </si>
  <si>
    <t>тыс.руб.</t>
  </si>
  <si>
    <t>чел.</t>
  </si>
  <si>
    <t>руб.</t>
  </si>
  <si>
    <t xml:space="preserve"> МП "Общепит"</t>
  </si>
  <si>
    <t>Всего:</t>
  </si>
  <si>
    <t>Центр туризма и отдыха "Ямская слобода"</t>
  </si>
  <si>
    <t>х</t>
  </si>
  <si>
    <t>Ср.мес.</t>
  </si>
  <si>
    <t>труда</t>
  </si>
  <si>
    <t>(убыток)</t>
  </si>
  <si>
    <t>Всего</t>
  </si>
  <si>
    <t>Наименование 
предприятия</t>
  </si>
  <si>
    <t>основных</t>
  </si>
  <si>
    <t>средств</t>
  </si>
  <si>
    <t>списочная</t>
  </si>
  <si>
    <t>численность</t>
  </si>
  <si>
    <t>заработная</t>
  </si>
  <si>
    <t>плата</t>
  </si>
  <si>
    <t>тельность</t>
  </si>
  <si>
    <t>-</t>
  </si>
  <si>
    <t>Кредит.зад-ть,тыс.руб.</t>
  </si>
  <si>
    <t>в т.ч. заемн.ср-ва</t>
  </si>
  <si>
    <t>в т.ч.</t>
  </si>
  <si>
    <t>Дебиторская</t>
  </si>
  <si>
    <t>просроч.</t>
  </si>
  <si>
    <r>
      <t>задолженность,</t>
    </r>
    <r>
      <rPr>
        <sz val="8"/>
        <rFont val="Arial Cyr"/>
        <family val="0"/>
      </rPr>
      <t>тыс.руб.</t>
    </r>
  </si>
  <si>
    <t xml:space="preserve">% </t>
  </si>
  <si>
    <t>%</t>
  </si>
  <si>
    <t>по</t>
  </si>
  <si>
    <t xml:space="preserve">Активы  </t>
  </si>
  <si>
    <t>балансу</t>
  </si>
  <si>
    <t xml:space="preserve"> 2012 год</t>
  </si>
  <si>
    <t xml:space="preserve"> 2013 год</t>
  </si>
  <si>
    <t>ОСНОВНЫЕ ПОКАЗАТЕЛИ ДЕЯТЕЛЬНОСТИ МУНИЦИПАЛЬНЫХ ПРЕДПРИЯТИЙ ЗА  1 квартал 2013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</si>
</sst>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[$-FC19]d\ mmmm\ yyyy\ &quot;г.&quot;"/>
    <numFmt numFmtId="166" formatCode="0.0000"/>
    <numFmt numFmtId="167" formatCode="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color indexed="8"/>
      <name val="Arial Cyr"/>
      <family val="0"/>
    </font>
    <font>
      <b/>
      <i/>
      <sz val="9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7">
    <xf numFmtId="0" fontId="0" fillId="0" borderId="0" xfId="0" applyAlignment="1">
      <alignment/>
    </xf>
    <xf numFmtId="164" fontId="0" fillId="0" borderId="10" xfId="0" applyNumberFormat="1" applyFon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0" xfId="0" applyNumberFormat="1" applyFont="1" applyFill="1" applyBorder="1" applyAlignment="1">
      <alignment horizontal="center"/>
    </xf>
    <xf numFmtId="164" fontId="0" fillId="0" borderId="17" xfId="0" applyNumberFormat="1" applyFont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0" borderId="0" xfId="0" applyNumberFormat="1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4" fontId="0" fillId="0" borderId="12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0" fontId="8" fillId="0" borderId="18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164" fontId="8" fillId="0" borderId="18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4" fontId="5" fillId="0" borderId="19" xfId="0" applyNumberFormat="1" applyFont="1" applyFill="1" applyBorder="1" applyAlignment="1">
      <alignment horizontal="center"/>
    </xf>
    <xf numFmtId="164" fontId="8" fillId="33" borderId="19" xfId="0" applyNumberFormat="1" applyFont="1" applyFill="1" applyBorder="1" applyAlignment="1">
      <alignment horizontal="center"/>
    </xf>
    <xf numFmtId="164" fontId="8" fillId="0" borderId="19" xfId="0" applyNumberFormat="1" applyFont="1" applyFill="1" applyBorder="1" applyAlignment="1">
      <alignment horizontal="center"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9" xfId="0" applyFont="1" applyFill="1" applyBorder="1" applyAlignment="1">
      <alignment/>
    </xf>
    <xf numFmtId="0" fontId="8" fillId="33" borderId="19" xfId="0" applyFont="1" applyFill="1" applyBorder="1" applyAlignment="1">
      <alignment horizontal="center"/>
    </xf>
    <xf numFmtId="164" fontId="0" fillId="33" borderId="0" xfId="0" applyNumberFormat="1" applyFont="1" applyFill="1" applyBorder="1" applyAlignment="1">
      <alignment/>
    </xf>
    <xf numFmtId="164" fontId="9" fillId="33" borderId="19" xfId="0" applyNumberFormat="1" applyFont="1" applyFill="1" applyBorder="1" applyAlignment="1">
      <alignment horizontal="center"/>
    </xf>
    <xf numFmtId="0" fontId="7" fillId="33" borderId="19" xfId="0" applyFont="1" applyFill="1" applyBorder="1" applyAlignment="1">
      <alignment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164" fontId="0" fillId="0" borderId="10" xfId="0" applyNumberFormat="1" applyBorder="1" applyAlignment="1">
      <alignment horizontal="center"/>
    </xf>
    <xf numFmtId="164" fontId="0" fillId="0" borderId="10" xfId="0" applyNumberFormat="1" applyFill="1" applyBorder="1" applyAlignment="1">
      <alignment horizontal="center"/>
    </xf>
    <xf numFmtId="0" fontId="45" fillId="0" borderId="0" xfId="0" applyFont="1" applyAlignment="1">
      <alignment/>
    </xf>
    <xf numFmtId="164" fontId="0" fillId="0" borderId="10" xfId="0" applyNumberFormat="1" applyFont="1" applyFill="1" applyBorder="1" applyAlignment="1">
      <alignment horizontal="center"/>
    </xf>
    <xf numFmtId="164" fontId="0" fillId="0" borderId="16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0" fontId="0" fillId="0" borderId="21" xfId="0" applyFont="1" applyFill="1" applyBorder="1" applyAlignment="1">
      <alignment/>
    </xf>
    <xf numFmtId="164" fontId="0" fillId="0" borderId="10" xfId="0" applyNumberFormat="1" applyFont="1" applyBorder="1" applyAlignment="1">
      <alignment horizontal="center"/>
    </xf>
    <xf numFmtId="164" fontId="0" fillId="33" borderId="10" xfId="0" applyNumberFormat="1" applyFont="1" applyFill="1" applyBorder="1" applyAlignment="1">
      <alignment horizontal="center"/>
    </xf>
    <xf numFmtId="164" fontId="0" fillId="0" borderId="12" xfId="0" applyNumberFormat="1" applyFont="1" applyBorder="1" applyAlignment="1">
      <alignment horizontal="center"/>
    </xf>
    <xf numFmtId="164" fontId="0" fillId="33" borderId="12" xfId="0" applyNumberFormat="1" applyFont="1" applyFill="1" applyBorder="1" applyAlignment="1">
      <alignment horizontal="center"/>
    </xf>
    <xf numFmtId="164" fontId="0" fillId="0" borderId="12" xfId="0" applyNumberFormat="1" applyFont="1" applyFill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6" fillId="10" borderId="13" xfId="0" applyFont="1" applyFill="1" applyBorder="1" applyAlignment="1">
      <alignment horizontal="center"/>
    </xf>
    <xf numFmtId="0" fontId="6" fillId="10" borderId="14" xfId="0" applyFont="1" applyFill="1" applyBorder="1" applyAlignment="1">
      <alignment horizontal="center"/>
    </xf>
    <xf numFmtId="0" fontId="8" fillId="10" borderId="23" xfId="0" applyFont="1" applyFill="1" applyBorder="1" applyAlignment="1">
      <alignment horizontal="center"/>
    </xf>
    <xf numFmtId="164" fontId="0" fillId="10" borderId="24" xfId="0" applyNumberFormat="1" applyFont="1" applyFill="1" applyBorder="1" applyAlignment="1">
      <alignment horizontal="center"/>
    </xf>
    <xf numFmtId="164" fontId="0" fillId="10" borderId="12" xfId="0" applyNumberFormat="1" applyFont="1" applyFill="1" applyBorder="1" applyAlignment="1">
      <alignment horizontal="center"/>
    </xf>
    <xf numFmtId="164" fontId="8" fillId="10" borderId="23" xfId="0" applyNumberFormat="1" applyFont="1" applyFill="1" applyBorder="1" applyAlignment="1">
      <alignment horizontal="center"/>
    </xf>
    <xf numFmtId="164" fontId="0" fillId="10" borderId="24" xfId="0" applyNumberFormat="1" applyFont="1" applyFill="1" applyBorder="1" applyAlignment="1">
      <alignment horizontal="center"/>
    </xf>
    <xf numFmtId="164" fontId="0" fillId="10" borderId="25" xfId="0" applyNumberFormat="1" applyFont="1" applyFill="1" applyBorder="1" applyAlignment="1">
      <alignment horizontal="center"/>
    </xf>
    <xf numFmtId="164" fontId="0" fillId="10" borderId="26" xfId="0" applyNumberFormat="1" applyFont="1" applyFill="1" applyBorder="1" applyAlignment="1">
      <alignment/>
    </xf>
    <xf numFmtId="164" fontId="0" fillId="10" borderId="25" xfId="0" applyNumberFormat="1" applyFont="1" applyFill="1" applyBorder="1" applyAlignment="1">
      <alignment horizontal="center"/>
    </xf>
    <xf numFmtId="0" fontId="7" fillId="10" borderId="23" xfId="0" applyFont="1" applyFill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13" xfId="0" applyFont="1" applyFill="1" applyBorder="1" applyAlignment="1">
      <alignment horizontal="center" textRotation="90" wrapText="1"/>
    </xf>
    <xf numFmtId="0" fontId="6" fillId="0" borderId="14" xfId="0" applyFont="1" applyFill="1" applyBorder="1" applyAlignment="1">
      <alignment horizontal="center" textRotation="90"/>
    </xf>
    <xf numFmtId="0" fontId="6" fillId="0" borderId="15" xfId="0" applyFont="1" applyFill="1" applyBorder="1" applyAlignment="1">
      <alignment horizontal="center" textRotation="90"/>
    </xf>
    <xf numFmtId="0" fontId="6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 readingOrder="1"/>
    </xf>
    <xf numFmtId="0" fontId="6" fillId="0" borderId="15" xfId="0" applyFont="1" applyBorder="1" applyAlignment="1">
      <alignment horizontal="center" vertical="center" readingOrder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2"/>
  <sheetViews>
    <sheetView tabSelected="1" zoomScale="150" zoomScaleNormal="150" zoomScalePageLayoutView="0" workbookViewId="0" topLeftCell="A1">
      <pane xSplit="1" ySplit="7" topLeftCell="B1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8" sqref="A38"/>
    </sheetView>
  </sheetViews>
  <sheetFormatPr defaultColWidth="9.00390625" defaultRowHeight="12.75"/>
  <cols>
    <col min="1" max="1" width="12.25390625" style="45" customWidth="1"/>
    <col min="2" max="2" width="10.125" style="0" customWidth="1"/>
    <col min="3" max="3" width="10.625" style="0" bestFit="1" customWidth="1"/>
    <col min="4" max="4" width="9.75390625" style="0" customWidth="1"/>
    <col min="5" max="5" width="9.375" style="0" hidden="1" customWidth="1"/>
    <col min="6" max="6" width="11.125" style="0" customWidth="1"/>
    <col min="7" max="7" width="8.25390625" style="0" customWidth="1"/>
    <col min="8" max="8" width="10.625" style="0" bestFit="1" customWidth="1"/>
    <col min="9" max="9" width="9.625" style="0" customWidth="1"/>
    <col min="10" max="11" width="10.625" style="0" bestFit="1" customWidth="1"/>
    <col min="12" max="12" width="10.00390625" style="0" customWidth="1"/>
    <col min="13" max="13" width="10.625" style="0" bestFit="1" customWidth="1"/>
    <col min="14" max="14" width="11.375" style="0" customWidth="1"/>
  </cols>
  <sheetData>
    <row r="1" spans="1:14" ht="12.75">
      <c r="A1" s="75" t="s">
        <v>49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</row>
    <row r="2" spans="1:14" ht="6.75" customHeight="1" thickBot="1">
      <c r="A2" s="40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13.5" thickBot="1">
      <c r="A3" s="80" t="s">
        <v>27</v>
      </c>
      <c r="B3" s="72" t="s">
        <v>4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1.25" customHeight="1">
      <c r="A4" s="81"/>
      <c r="B4" s="6" t="s">
        <v>5</v>
      </c>
      <c r="C4" s="6" t="s">
        <v>6</v>
      </c>
      <c r="D4" s="38" t="s">
        <v>7</v>
      </c>
      <c r="E4" s="7" t="s">
        <v>45</v>
      </c>
      <c r="F4" s="76" t="s">
        <v>36</v>
      </c>
      <c r="G4" s="77"/>
      <c r="H4" s="76" t="s">
        <v>39</v>
      </c>
      <c r="I4" s="77"/>
      <c r="J4" s="6" t="s">
        <v>8</v>
      </c>
      <c r="K4" s="6" t="s">
        <v>9</v>
      </c>
      <c r="L4" s="6" t="s">
        <v>23</v>
      </c>
      <c r="M4" s="6" t="s">
        <v>10</v>
      </c>
      <c r="N4" s="61" t="s">
        <v>11</v>
      </c>
    </row>
    <row r="5" spans="1:14" ht="11.25" customHeight="1" thickBot="1">
      <c r="A5" s="81"/>
      <c r="B5" s="8" t="s">
        <v>12</v>
      </c>
      <c r="C5" s="8" t="s">
        <v>13</v>
      </c>
      <c r="D5" s="39" t="s">
        <v>14</v>
      </c>
      <c r="E5" s="9" t="s">
        <v>44</v>
      </c>
      <c r="F5" s="78" t="s">
        <v>37</v>
      </c>
      <c r="G5" s="79"/>
      <c r="H5" s="83" t="s">
        <v>41</v>
      </c>
      <c r="I5" s="84"/>
      <c r="J5" s="8" t="s">
        <v>28</v>
      </c>
      <c r="K5" s="8" t="s">
        <v>30</v>
      </c>
      <c r="L5" s="8" t="s">
        <v>32</v>
      </c>
      <c r="M5" s="8" t="s">
        <v>34</v>
      </c>
      <c r="N5" s="62" t="s">
        <v>15</v>
      </c>
    </row>
    <row r="6" spans="1:14" ht="11.25" customHeight="1">
      <c r="A6" s="81"/>
      <c r="B6" s="8"/>
      <c r="C6" s="8"/>
      <c r="D6" s="39" t="s">
        <v>25</v>
      </c>
      <c r="E6" s="9" t="s">
        <v>46</v>
      </c>
      <c r="F6" s="85" t="s">
        <v>26</v>
      </c>
      <c r="G6" s="6" t="s">
        <v>38</v>
      </c>
      <c r="H6" s="85" t="s">
        <v>26</v>
      </c>
      <c r="I6" s="6" t="s">
        <v>38</v>
      </c>
      <c r="J6" s="8" t="s">
        <v>29</v>
      </c>
      <c r="K6" s="8" t="s">
        <v>31</v>
      </c>
      <c r="L6" s="8" t="s">
        <v>33</v>
      </c>
      <c r="M6" s="8" t="s">
        <v>24</v>
      </c>
      <c r="N6" s="62"/>
    </row>
    <row r="7" spans="1:14" ht="24" customHeight="1" thickBot="1">
      <c r="A7" s="82"/>
      <c r="B7" s="8" t="s">
        <v>16</v>
      </c>
      <c r="C7" s="8" t="s">
        <v>16</v>
      </c>
      <c r="D7" s="39" t="s">
        <v>16</v>
      </c>
      <c r="E7" s="9" t="s">
        <v>16</v>
      </c>
      <c r="F7" s="86"/>
      <c r="G7" s="10" t="s">
        <v>40</v>
      </c>
      <c r="H7" s="86"/>
      <c r="I7" s="10" t="s">
        <v>40</v>
      </c>
      <c r="J7" s="8" t="s">
        <v>16</v>
      </c>
      <c r="K7" s="8" t="s">
        <v>17</v>
      </c>
      <c r="L7" s="9" t="s">
        <v>18</v>
      </c>
      <c r="M7" s="8" t="s">
        <v>18</v>
      </c>
      <c r="N7" s="62" t="s">
        <v>16</v>
      </c>
    </row>
    <row r="8" spans="1:14" s="22" customFormat="1" ht="21.75" customHeight="1">
      <c r="A8" s="41" t="s">
        <v>0</v>
      </c>
      <c r="B8" s="23"/>
      <c r="C8" s="24"/>
      <c r="D8" s="34"/>
      <c r="E8" s="25"/>
      <c r="F8" s="24"/>
      <c r="G8" s="25"/>
      <c r="H8" s="25"/>
      <c r="I8" s="25"/>
      <c r="J8" s="25"/>
      <c r="K8" s="24"/>
      <c r="L8" s="24"/>
      <c r="M8" s="24"/>
      <c r="N8" s="63"/>
    </row>
    <row r="9" spans="1:14" ht="12" customHeight="1">
      <c r="A9" s="46" t="s">
        <v>48</v>
      </c>
      <c r="B9" s="11">
        <v>3571</v>
      </c>
      <c r="C9" s="1">
        <v>3693</v>
      </c>
      <c r="D9" s="17">
        <v>-276</v>
      </c>
      <c r="E9" s="12"/>
      <c r="F9" s="1">
        <v>1660</v>
      </c>
      <c r="G9" s="48" t="s">
        <v>35</v>
      </c>
      <c r="H9" s="12">
        <v>1832</v>
      </c>
      <c r="I9" s="48" t="s">
        <v>35</v>
      </c>
      <c r="J9" s="12">
        <v>5172</v>
      </c>
      <c r="K9" s="2">
        <v>20</v>
      </c>
      <c r="L9" s="1">
        <v>10567</v>
      </c>
      <c r="M9" s="1">
        <f>B9/K9/3*1000</f>
        <v>59516.66666666667</v>
      </c>
      <c r="N9" s="64">
        <v>2130</v>
      </c>
    </row>
    <row r="10" spans="1:14" ht="15" customHeight="1">
      <c r="A10" s="46" t="s">
        <v>47</v>
      </c>
      <c r="B10" s="11">
        <v>3003</v>
      </c>
      <c r="C10" s="1">
        <v>2896</v>
      </c>
      <c r="D10" s="17">
        <v>-194</v>
      </c>
      <c r="E10" s="12">
        <v>7749</v>
      </c>
      <c r="F10" s="1">
        <v>2085</v>
      </c>
      <c r="G10" s="48" t="s">
        <v>35</v>
      </c>
      <c r="H10" s="12">
        <v>2087</v>
      </c>
      <c r="I10" s="48" t="s">
        <v>35</v>
      </c>
      <c r="J10" s="12">
        <v>4433</v>
      </c>
      <c r="K10" s="2">
        <v>20</v>
      </c>
      <c r="L10" s="1">
        <v>9417</v>
      </c>
      <c r="M10" s="1">
        <f>B10/K10/3*1000</f>
        <v>50050.00000000001</v>
      </c>
      <c r="N10" s="64">
        <v>1480</v>
      </c>
    </row>
    <row r="11" spans="1:14" ht="14.25" customHeight="1" thickBot="1">
      <c r="A11" s="42" t="s">
        <v>42</v>
      </c>
      <c r="B11" s="3">
        <f>B9/B10*100</f>
        <v>118.91441891441892</v>
      </c>
      <c r="C11" s="4">
        <f aca="true" t="shared" si="0" ref="C11:N11">C9/C10*100</f>
        <v>127.5207182320442</v>
      </c>
      <c r="D11" s="18" t="s">
        <v>22</v>
      </c>
      <c r="E11" s="5">
        <f>E9/E10*100</f>
        <v>0</v>
      </c>
      <c r="F11" s="4">
        <f t="shared" si="0"/>
        <v>79.61630695443645</v>
      </c>
      <c r="G11" s="21" t="s">
        <v>22</v>
      </c>
      <c r="H11" s="5">
        <f t="shared" si="0"/>
        <v>87.7815045519885</v>
      </c>
      <c r="I11" s="5" t="s">
        <v>22</v>
      </c>
      <c r="J11" s="5">
        <f t="shared" si="0"/>
        <v>116.6704263478457</v>
      </c>
      <c r="K11" s="4">
        <f t="shared" si="0"/>
        <v>100</v>
      </c>
      <c r="L11" s="4">
        <f t="shared" si="0"/>
        <v>112.21195709886376</v>
      </c>
      <c r="M11" s="4">
        <f t="shared" si="0"/>
        <v>118.91441891441892</v>
      </c>
      <c r="N11" s="65">
        <f t="shared" si="0"/>
        <v>143.91891891891893</v>
      </c>
    </row>
    <row r="12" spans="1:14" s="22" customFormat="1" ht="20.25" customHeight="1">
      <c r="A12" s="41" t="s">
        <v>3</v>
      </c>
      <c r="B12" s="26"/>
      <c r="C12" s="27"/>
      <c r="D12" s="29"/>
      <c r="E12" s="28"/>
      <c r="F12" s="27"/>
      <c r="G12" s="30"/>
      <c r="H12" s="30"/>
      <c r="I12" s="30"/>
      <c r="J12" s="30"/>
      <c r="K12" s="27"/>
      <c r="L12" s="27"/>
      <c r="M12" s="27"/>
      <c r="N12" s="66"/>
    </row>
    <row r="13" spans="1:15" s="49" customFormat="1" ht="14.25" customHeight="1">
      <c r="A13" s="46" t="s">
        <v>48</v>
      </c>
      <c r="B13" s="51">
        <v>4298</v>
      </c>
      <c r="C13" s="54">
        <v>6172</v>
      </c>
      <c r="D13" s="55">
        <v>-2268</v>
      </c>
      <c r="E13" s="50"/>
      <c r="F13" s="54">
        <v>12329</v>
      </c>
      <c r="G13" s="50" t="s">
        <v>35</v>
      </c>
      <c r="H13" s="50">
        <v>6219</v>
      </c>
      <c r="I13" s="50" t="s">
        <v>35</v>
      </c>
      <c r="J13" s="50">
        <v>6657</v>
      </c>
      <c r="K13" s="59">
        <v>28</v>
      </c>
      <c r="L13" s="54">
        <v>12679</v>
      </c>
      <c r="M13" s="54">
        <f>B13/K13/3*1000</f>
        <v>51166.666666666664</v>
      </c>
      <c r="N13" s="67">
        <v>600.5</v>
      </c>
      <c r="O13" s="60"/>
    </row>
    <row r="14" spans="1:15" s="49" customFormat="1" ht="13.5" customHeight="1">
      <c r="A14" s="46" t="s">
        <v>47</v>
      </c>
      <c r="B14" s="51">
        <v>4120</v>
      </c>
      <c r="C14" s="54">
        <v>5465</v>
      </c>
      <c r="D14" s="55">
        <v>-1846</v>
      </c>
      <c r="E14" s="50">
        <v>15903</v>
      </c>
      <c r="F14" s="54">
        <v>12396</v>
      </c>
      <c r="G14" s="50" t="s">
        <v>35</v>
      </c>
      <c r="H14" s="50">
        <v>6367</v>
      </c>
      <c r="I14" s="50" t="s">
        <v>35</v>
      </c>
      <c r="J14" s="50">
        <v>8070</v>
      </c>
      <c r="K14" s="59">
        <v>32</v>
      </c>
      <c r="L14" s="54">
        <v>11020</v>
      </c>
      <c r="M14" s="54">
        <f>B14/K14/3*1000</f>
        <v>42916.666666666664</v>
      </c>
      <c r="N14" s="67">
        <v>600.5</v>
      </c>
      <c r="O14" s="60"/>
    </row>
    <row r="15" spans="1:15" s="49" customFormat="1" ht="13.5" customHeight="1" thickBot="1">
      <c r="A15" s="53" t="s">
        <v>42</v>
      </c>
      <c r="B15" s="52">
        <f>B13/B14*100</f>
        <v>104.32038834951456</v>
      </c>
      <c r="C15" s="56">
        <f aca="true" t="shared" si="1" ref="C15:N15">C13/C14*100</f>
        <v>112.93687099725527</v>
      </c>
      <c r="D15" s="57" t="s">
        <v>22</v>
      </c>
      <c r="E15" s="58">
        <f t="shared" si="1"/>
        <v>0</v>
      </c>
      <c r="F15" s="56">
        <f t="shared" si="1"/>
        <v>99.459503065505</v>
      </c>
      <c r="G15" s="58" t="s">
        <v>22</v>
      </c>
      <c r="H15" s="58">
        <f t="shared" si="1"/>
        <v>97.67551437097535</v>
      </c>
      <c r="I15" s="58" t="s">
        <v>22</v>
      </c>
      <c r="J15" s="58">
        <f t="shared" si="1"/>
        <v>82.4907063197026</v>
      </c>
      <c r="K15" s="56">
        <f t="shared" si="1"/>
        <v>87.5</v>
      </c>
      <c r="L15" s="56">
        <f t="shared" si="1"/>
        <v>115.05444646098005</v>
      </c>
      <c r="M15" s="56">
        <f t="shared" si="1"/>
        <v>119.2233009708738</v>
      </c>
      <c r="N15" s="68">
        <f t="shared" si="1"/>
        <v>100</v>
      </c>
      <c r="O15" s="60"/>
    </row>
    <row r="16" spans="1:14" ht="1.5" customHeight="1" hidden="1" thickBot="1">
      <c r="A16" s="43"/>
      <c r="B16" s="13"/>
      <c r="C16" s="14"/>
      <c r="D16" s="35"/>
      <c r="E16" s="15"/>
      <c r="F16" s="14"/>
      <c r="G16" s="14"/>
      <c r="H16" s="14"/>
      <c r="I16" s="14"/>
      <c r="J16" s="14"/>
      <c r="K16" s="14"/>
      <c r="L16" s="14"/>
      <c r="M16" s="14"/>
      <c r="N16" s="69"/>
    </row>
    <row r="17" spans="1:14" ht="13.5" customHeight="1" hidden="1" thickBot="1">
      <c r="A17" s="43"/>
      <c r="B17" s="13"/>
      <c r="C17" s="14"/>
      <c r="D17" s="35"/>
      <c r="E17" s="15"/>
      <c r="F17" s="14"/>
      <c r="G17" s="14"/>
      <c r="H17" s="14"/>
      <c r="I17" s="14"/>
      <c r="J17" s="14"/>
      <c r="K17" s="14"/>
      <c r="L17" s="14"/>
      <c r="M17" s="14"/>
      <c r="N17" s="69"/>
    </row>
    <row r="18" spans="1:14" ht="13.5" customHeight="1" hidden="1" thickBot="1">
      <c r="A18" s="43"/>
      <c r="B18" s="13"/>
      <c r="C18" s="14"/>
      <c r="D18" s="35"/>
      <c r="E18" s="15"/>
      <c r="F18" s="14"/>
      <c r="G18" s="14"/>
      <c r="H18" s="14"/>
      <c r="I18" s="14"/>
      <c r="J18" s="14"/>
      <c r="K18" s="14"/>
      <c r="L18" s="14"/>
      <c r="M18" s="14"/>
      <c r="N18" s="69"/>
    </row>
    <row r="19" spans="1:14" ht="13.5" customHeight="1" hidden="1" thickBot="1">
      <c r="A19" s="43"/>
      <c r="B19" s="13"/>
      <c r="C19" s="14"/>
      <c r="D19" s="35"/>
      <c r="E19" s="15"/>
      <c r="F19" s="14"/>
      <c r="G19" s="14"/>
      <c r="H19" s="14"/>
      <c r="I19" s="14"/>
      <c r="J19" s="14"/>
      <c r="K19" s="14"/>
      <c r="L19" s="14"/>
      <c r="M19" s="14"/>
      <c r="N19" s="69"/>
    </row>
    <row r="20" spans="1:14" s="22" customFormat="1" ht="15" customHeight="1">
      <c r="A20" s="41" t="s">
        <v>1</v>
      </c>
      <c r="B20" s="26"/>
      <c r="C20" s="27"/>
      <c r="D20" s="29"/>
      <c r="E20" s="30"/>
      <c r="F20" s="27"/>
      <c r="G20" s="27"/>
      <c r="H20" s="27"/>
      <c r="I20" s="27"/>
      <c r="J20" s="27"/>
      <c r="K20" s="27"/>
      <c r="L20" s="27"/>
      <c r="M20" s="27"/>
      <c r="N20" s="66"/>
    </row>
    <row r="21" spans="1:14" ht="13.5" customHeight="1">
      <c r="A21" s="46" t="s">
        <v>48</v>
      </c>
      <c r="B21" s="11">
        <v>1716</v>
      </c>
      <c r="C21" s="1">
        <v>2501</v>
      </c>
      <c r="D21" s="17">
        <v>-150</v>
      </c>
      <c r="E21" s="12">
        <v>25161</v>
      </c>
      <c r="F21" s="1">
        <v>552</v>
      </c>
      <c r="G21" s="47" t="s">
        <v>35</v>
      </c>
      <c r="H21" s="1">
        <v>88</v>
      </c>
      <c r="I21" s="47" t="s">
        <v>35</v>
      </c>
      <c r="J21" s="1">
        <v>21461</v>
      </c>
      <c r="K21" s="2">
        <v>27</v>
      </c>
      <c r="L21" s="1">
        <v>11679</v>
      </c>
      <c r="M21" s="1">
        <f>B21/K21/3*1000</f>
        <v>21185.185185185186</v>
      </c>
      <c r="N21" s="64">
        <v>1000</v>
      </c>
    </row>
    <row r="22" spans="1:14" ht="12" customHeight="1">
      <c r="A22" s="46" t="s">
        <v>47</v>
      </c>
      <c r="B22" s="11">
        <v>1622</v>
      </c>
      <c r="C22" s="1">
        <v>2476</v>
      </c>
      <c r="D22" s="17">
        <v>-247</v>
      </c>
      <c r="E22" s="12">
        <v>24984</v>
      </c>
      <c r="F22" s="1">
        <v>494</v>
      </c>
      <c r="G22" s="47" t="s">
        <v>35</v>
      </c>
      <c r="H22" s="1">
        <v>71</v>
      </c>
      <c r="I22" s="47" t="s">
        <v>35</v>
      </c>
      <c r="J22" s="1">
        <v>21700</v>
      </c>
      <c r="K22" s="2">
        <v>27</v>
      </c>
      <c r="L22" s="1">
        <v>11333</v>
      </c>
      <c r="M22" s="1">
        <f>B22/K22/3*1000</f>
        <v>20024.691358024695</v>
      </c>
      <c r="N22" s="64">
        <v>1000</v>
      </c>
    </row>
    <row r="23" spans="1:14" ht="14.25" customHeight="1" thickBot="1">
      <c r="A23" s="42" t="s">
        <v>42</v>
      </c>
      <c r="B23" s="3">
        <f>B21/B22*100</f>
        <v>105.7953144266338</v>
      </c>
      <c r="C23" s="4">
        <f aca="true" t="shared" si="2" ref="C23:N23">C21/C22*100</f>
        <v>101.00969305331179</v>
      </c>
      <c r="D23" s="18" t="s">
        <v>22</v>
      </c>
      <c r="E23" s="5">
        <f>E21/E22*100</f>
        <v>100.70845341018251</v>
      </c>
      <c r="F23" s="4">
        <f t="shared" si="2"/>
        <v>111.74089068825911</v>
      </c>
      <c r="G23" s="4" t="s">
        <v>22</v>
      </c>
      <c r="H23" s="4">
        <f t="shared" si="2"/>
        <v>123.94366197183098</v>
      </c>
      <c r="I23" s="4" t="s">
        <v>22</v>
      </c>
      <c r="J23" s="4">
        <f t="shared" si="2"/>
        <v>98.89861751152074</v>
      </c>
      <c r="K23" s="4">
        <f t="shared" si="2"/>
        <v>100</v>
      </c>
      <c r="L23" s="4">
        <f t="shared" si="2"/>
        <v>103.05303097149915</v>
      </c>
      <c r="M23" s="4">
        <f t="shared" si="2"/>
        <v>105.79531442663377</v>
      </c>
      <c r="N23" s="70">
        <f t="shared" si="2"/>
        <v>100</v>
      </c>
    </row>
    <row r="24" spans="1:14" s="22" customFormat="1" ht="18" customHeight="1">
      <c r="A24" s="41" t="s">
        <v>19</v>
      </c>
      <c r="B24" s="26"/>
      <c r="C24" s="27"/>
      <c r="D24" s="29"/>
      <c r="E24" s="30"/>
      <c r="F24" s="27"/>
      <c r="G24" s="27"/>
      <c r="H24" s="27"/>
      <c r="I24" s="27"/>
      <c r="J24" s="27"/>
      <c r="K24" s="27"/>
      <c r="L24" s="27"/>
      <c r="M24" s="27"/>
      <c r="N24" s="66"/>
    </row>
    <row r="25" spans="1:14" ht="11.25" customHeight="1">
      <c r="A25" s="46" t="s">
        <v>48</v>
      </c>
      <c r="B25" s="11">
        <v>6345</v>
      </c>
      <c r="C25" s="1">
        <v>3874</v>
      </c>
      <c r="D25" s="17">
        <v>11</v>
      </c>
      <c r="E25" s="12"/>
      <c r="F25" s="1">
        <v>3408</v>
      </c>
      <c r="G25" s="47" t="s">
        <v>35</v>
      </c>
      <c r="H25" s="1">
        <v>69</v>
      </c>
      <c r="I25" s="47" t="s">
        <v>35</v>
      </c>
      <c r="J25" s="1">
        <v>1941</v>
      </c>
      <c r="K25" s="2">
        <v>52</v>
      </c>
      <c r="L25" s="1">
        <v>8966</v>
      </c>
      <c r="M25" s="1">
        <f>B25/K25/3*1000</f>
        <v>40673.07692307693</v>
      </c>
      <c r="N25" s="64">
        <v>933.48</v>
      </c>
    </row>
    <row r="26" spans="1:14" ht="12.75" customHeight="1">
      <c r="A26" s="46" t="s">
        <v>47</v>
      </c>
      <c r="B26" s="11">
        <v>6256</v>
      </c>
      <c r="C26" s="1">
        <v>4036</v>
      </c>
      <c r="D26" s="17">
        <v>13</v>
      </c>
      <c r="E26" s="12">
        <v>3606</v>
      </c>
      <c r="F26" s="1">
        <v>3225</v>
      </c>
      <c r="G26" s="47" t="s">
        <v>35</v>
      </c>
      <c r="H26" s="1">
        <v>71</v>
      </c>
      <c r="I26" s="47" t="s">
        <v>35</v>
      </c>
      <c r="J26" s="1">
        <v>1966</v>
      </c>
      <c r="K26" s="2">
        <v>53</v>
      </c>
      <c r="L26" s="1">
        <v>7165</v>
      </c>
      <c r="M26" s="1">
        <f>B26/K26/3*1000</f>
        <v>39345.911949685535</v>
      </c>
      <c r="N26" s="64">
        <v>933.48</v>
      </c>
    </row>
    <row r="27" spans="1:14" ht="13.5" customHeight="1" thickBot="1">
      <c r="A27" s="42" t="s">
        <v>42</v>
      </c>
      <c r="B27" s="3">
        <f>B25/B26*100</f>
        <v>101.42263427109974</v>
      </c>
      <c r="C27" s="4">
        <f aca="true" t="shared" si="3" ref="C27:N27">C25/C26*100</f>
        <v>95.98612487611497</v>
      </c>
      <c r="D27" s="18" t="s">
        <v>22</v>
      </c>
      <c r="E27" s="5">
        <f t="shared" si="3"/>
        <v>0</v>
      </c>
      <c r="F27" s="4">
        <f t="shared" si="3"/>
        <v>105.67441860465117</v>
      </c>
      <c r="G27" s="4" t="s">
        <v>22</v>
      </c>
      <c r="H27" s="4">
        <f t="shared" si="3"/>
        <v>97.1830985915493</v>
      </c>
      <c r="I27" s="4" t="s">
        <v>22</v>
      </c>
      <c r="J27" s="4">
        <f t="shared" si="3"/>
        <v>98.72838250254323</v>
      </c>
      <c r="K27" s="4">
        <f t="shared" si="3"/>
        <v>98.11320754716981</v>
      </c>
      <c r="L27" s="4">
        <f t="shared" si="3"/>
        <v>125.13607815771111</v>
      </c>
      <c r="M27" s="4">
        <f t="shared" si="3"/>
        <v>103.373069545544</v>
      </c>
      <c r="N27" s="70">
        <f t="shared" si="3"/>
        <v>100</v>
      </c>
    </row>
    <row r="28" spans="1:14" s="22" customFormat="1" ht="18.75" customHeight="1">
      <c r="A28" s="41" t="s">
        <v>21</v>
      </c>
      <c r="B28" s="26"/>
      <c r="C28" s="27"/>
      <c r="D28" s="29"/>
      <c r="E28" s="30"/>
      <c r="F28" s="27"/>
      <c r="G28" s="27"/>
      <c r="H28" s="27"/>
      <c r="I28" s="27"/>
      <c r="J28" s="27"/>
      <c r="K28" s="27"/>
      <c r="L28" s="27"/>
      <c r="M28" s="27"/>
      <c r="N28" s="66"/>
    </row>
    <row r="29" spans="1:14" ht="12" customHeight="1">
      <c r="A29" s="46" t="s">
        <v>48</v>
      </c>
      <c r="B29" s="11">
        <v>1238</v>
      </c>
      <c r="C29" s="1">
        <v>1160</v>
      </c>
      <c r="D29" s="17">
        <v>71</v>
      </c>
      <c r="E29" s="50">
        <v>491</v>
      </c>
      <c r="F29" s="1">
        <v>2138</v>
      </c>
      <c r="G29" s="47" t="s">
        <v>35</v>
      </c>
      <c r="H29" s="1">
        <v>69</v>
      </c>
      <c r="I29" s="47" t="s">
        <v>35</v>
      </c>
      <c r="J29" s="1">
        <v>369</v>
      </c>
      <c r="K29" s="2">
        <v>14</v>
      </c>
      <c r="L29" s="1">
        <v>11333</v>
      </c>
      <c r="M29" s="1">
        <f>B29/K29/3*1000</f>
        <v>29476.190476190477</v>
      </c>
      <c r="N29" s="64">
        <v>110</v>
      </c>
    </row>
    <row r="30" spans="1:14" ht="12.75" customHeight="1">
      <c r="A30" s="46" t="s">
        <v>47</v>
      </c>
      <c r="B30" s="11">
        <v>1140</v>
      </c>
      <c r="C30" s="1">
        <v>1334</v>
      </c>
      <c r="D30" s="17">
        <v>-147</v>
      </c>
      <c r="E30" s="50">
        <v>562</v>
      </c>
      <c r="F30" s="1">
        <v>794</v>
      </c>
      <c r="G30" s="47" t="s">
        <v>35</v>
      </c>
      <c r="H30" s="1">
        <v>65</v>
      </c>
      <c r="I30" s="47" t="s">
        <v>35</v>
      </c>
      <c r="J30" s="1">
        <v>397</v>
      </c>
      <c r="K30" s="2">
        <v>14</v>
      </c>
      <c r="L30" s="1">
        <v>10494</v>
      </c>
      <c r="M30" s="1">
        <f>B30/K30/3*1000</f>
        <v>27142.85714285714</v>
      </c>
      <c r="N30" s="64">
        <v>110</v>
      </c>
    </row>
    <row r="31" spans="1:14" ht="15" customHeight="1" thickBot="1">
      <c r="A31" s="42" t="s">
        <v>42</v>
      </c>
      <c r="B31" s="3">
        <f>B29/B30*100</f>
        <v>108.59649122807018</v>
      </c>
      <c r="C31" s="4">
        <f aca="true" t="shared" si="4" ref="C31:M31">C29/C30*100</f>
        <v>86.95652173913044</v>
      </c>
      <c r="D31" s="5" t="s">
        <v>22</v>
      </c>
      <c r="E31" s="4">
        <f t="shared" si="4"/>
        <v>87.36654804270462</v>
      </c>
      <c r="F31" s="4">
        <f t="shared" si="4"/>
        <v>269.2695214105794</v>
      </c>
      <c r="G31" s="4" t="s">
        <v>22</v>
      </c>
      <c r="H31" s="4">
        <f t="shared" si="4"/>
        <v>106.15384615384616</v>
      </c>
      <c r="I31" s="4" t="s">
        <v>22</v>
      </c>
      <c r="J31" s="4">
        <f t="shared" si="4"/>
        <v>92.9471032745592</v>
      </c>
      <c r="K31" s="4">
        <f t="shared" si="4"/>
        <v>100</v>
      </c>
      <c r="L31" s="4">
        <f t="shared" si="4"/>
        <v>107.99504478749762</v>
      </c>
      <c r="M31" s="4">
        <f t="shared" si="4"/>
        <v>108.59649122807018</v>
      </c>
      <c r="N31" s="70">
        <v>100</v>
      </c>
    </row>
    <row r="32" spans="1:14" s="22" customFormat="1" ht="18.75" customHeight="1">
      <c r="A32" s="41" t="s">
        <v>2</v>
      </c>
      <c r="B32" s="26"/>
      <c r="C32" s="27"/>
      <c r="D32" s="36"/>
      <c r="E32" s="30"/>
      <c r="F32" s="27"/>
      <c r="G32" s="27"/>
      <c r="H32" s="27"/>
      <c r="I32" s="27"/>
      <c r="J32" s="27"/>
      <c r="K32" s="27"/>
      <c r="L32" s="27"/>
      <c r="M32" s="27"/>
      <c r="N32" s="66"/>
    </row>
    <row r="33" spans="1:14" ht="14.25" customHeight="1">
      <c r="A33" s="46" t="s">
        <v>48</v>
      </c>
      <c r="B33" s="11">
        <v>9303</v>
      </c>
      <c r="C33" s="47">
        <v>7069</v>
      </c>
      <c r="D33" s="17">
        <v>-445</v>
      </c>
      <c r="E33" s="12">
        <v>6764</v>
      </c>
      <c r="F33" s="1">
        <v>4906</v>
      </c>
      <c r="G33" s="47" t="s">
        <v>35</v>
      </c>
      <c r="H33" s="16">
        <v>2478</v>
      </c>
      <c r="I33" s="47" t="s">
        <v>35</v>
      </c>
      <c r="J33" s="16">
        <v>2744</v>
      </c>
      <c r="K33" s="2">
        <v>99</v>
      </c>
      <c r="L33" s="1">
        <v>11098</v>
      </c>
      <c r="M33" s="1">
        <f>B33/K33/3*1000</f>
        <v>31323.23232323232</v>
      </c>
      <c r="N33" s="64">
        <v>3901</v>
      </c>
    </row>
    <row r="34" spans="1:14" ht="12" customHeight="1">
      <c r="A34" s="46" t="s">
        <v>47</v>
      </c>
      <c r="B34" s="11">
        <v>8397</v>
      </c>
      <c r="C34" s="47">
        <v>6543</v>
      </c>
      <c r="D34" s="17">
        <v>-531</v>
      </c>
      <c r="E34" s="12">
        <v>7102</v>
      </c>
      <c r="F34" s="1">
        <v>4632</v>
      </c>
      <c r="G34" s="47" t="s">
        <v>35</v>
      </c>
      <c r="H34" s="16">
        <v>2712</v>
      </c>
      <c r="I34" s="47" t="s">
        <v>35</v>
      </c>
      <c r="J34" s="16">
        <v>2816</v>
      </c>
      <c r="K34" s="2">
        <v>96</v>
      </c>
      <c r="L34" s="1">
        <v>10118</v>
      </c>
      <c r="M34" s="1">
        <f>B34/K34/3*1000</f>
        <v>29156.25</v>
      </c>
      <c r="N34" s="64">
        <v>3901</v>
      </c>
    </row>
    <row r="35" spans="1:14" ht="12.75" customHeight="1" thickBot="1">
      <c r="A35" s="42" t="s">
        <v>42</v>
      </c>
      <c r="B35" s="3">
        <f>B33/B34*100</f>
        <v>110.78956770275099</v>
      </c>
      <c r="C35" s="3">
        <f>C33/C34*100</f>
        <v>108.03912578327983</v>
      </c>
      <c r="D35" s="18" t="s">
        <v>22</v>
      </c>
      <c r="E35" s="5">
        <f aca="true" t="shared" si="5" ref="E35:N35">E33/E34*100</f>
        <v>95.24077724584625</v>
      </c>
      <c r="F35" s="4">
        <f t="shared" si="5"/>
        <v>105.9153713298791</v>
      </c>
      <c r="G35" s="4" t="s">
        <v>22</v>
      </c>
      <c r="H35" s="4">
        <f t="shared" si="5"/>
        <v>91.3716814159292</v>
      </c>
      <c r="I35" s="4" t="s">
        <v>22</v>
      </c>
      <c r="J35" s="4">
        <f t="shared" si="5"/>
        <v>97.44318181818183</v>
      </c>
      <c r="K35" s="4">
        <f t="shared" si="5"/>
        <v>103.125</v>
      </c>
      <c r="L35" s="4">
        <f t="shared" si="5"/>
        <v>109.68570863807076</v>
      </c>
      <c r="M35" s="4">
        <f t="shared" si="5"/>
        <v>107.43230807539487</v>
      </c>
      <c r="N35" s="70">
        <f t="shared" si="5"/>
        <v>100</v>
      </c>
    </row>
    <row r="36" spans="1:14" s="22" customFormat="1" ht="15.75" customHeight="1">
      <c r="A36" s="44" t="s">
        <v>20</v>
      </c>
      <c r="B36" s="31"/>
      <c r="C36" s="32"/>
      <c r="D36" s="37"/>
      <c r="E36" s="33"/>
      <c r="F36" s="32"/>
      <c r="G36" s="32"/>
      <c r="H36" s="32"/>
      <c r="I36" s="32"/>
      <c r="J36" s="32"/>
      <c r="K36" s="32"/>
      <c r="L36" s="32"/>
      <c r="M36" s="32"/>
      <c r="N36" s="71"/>
    </row>
    <row r="37" spans="1:14" ht="15.75" customHeight="1">
      <c r="A37" s="46" t="s">
        <v>48</v>
      </c>
      <c r="B37" s="11">
        <f aca="true" t="shared" si="6" ref="B37:F38">B9+B13+B21+B25+B29+B33</f>
        <v>26471</v>
      </c>
      <c r="C37" s="11">
        <f t="shared" si="6"/>
        <v>24469</v>
      </c>
      <c r="D37" s="17">
        <f t="shared" si="6"/>
        <v>-3057</v>
      </c>
      <c r="E37" s="1">
        <f t="shared" si="6"/>
        <v>32416</v>
      </c>
      <c r="F37" s="1">
        <f t="shared" si="6"/>
        <v>24993</v>
      </c>
      <c r="G37" s="1" t="str">
        <f>G13</f>
        <v>-</v>
      </c>
      <c r="H37" s="1">
        <f aca="true" t="shared" si="7" ref="H37:N37">H9+H13+H21+H25+H29+H33</f>
        <v>10755</v>
      </c>
      <c r="I37" s="1" t="str">
        <f>I13</f>
        <v>-</v>
      </c>
      <c r="J37" s="1">
        <f t="shared" si="7"/>
        <v>38344</v>
      </c>
      <c r="K37" s="2">
        <f t="shared" si="7"/>
        <v>240</v>
      </c>
      <c r="L37" s="12">
        <v>10850</v>
      </c>
      <c r="M37" s="12">
        <v>36765</v>
      </c>
      <c r="N37" s="64">
        <f t="shared" si="7"/>
        <v>8674.98</v>
      </c>
    </row>
    <row r="38" spans="1:14" ht="12.75">
      <c r="A38" s="46" t="s">
        <v>47</v>
      </c>
      <c r="B38" s="11">
        <f t="shared" si="6"/>
        <v>24538</v>
      </c>
      <c r="C38" s="11">
        <f t="shared" si="6"/>
        <v>22750</v>
      </c>
      <c r="D38" s="17">
        <f t="shared" si="6"/>
        <v>-2952</v>
      </c>
      <c r="E38" s="1">
        <f t="shared" si="6"/>
        <v>59906</v>
      </c>
      <c r="F38" s="1">
        <f t="shared" si="6"/>
        <v>23626</v>
      </c>
      <c r="G38" s="1" t="str">
        <f>G14</f>
        <v>-</v>
      </c>
      <c r="H38" s="1">
        <f aca="true" t="shared" si="8" ref="H38:N38">H10+H14+H22+H26+H30+H34</f>
        <v>11373</v>
      </c>
      <c r="I38" s="1" t="str">
        <f>I14</f>
        <v>-</v>
      </c>
      <c r="J38" s="1">
        <f t="shared" si="8"/>
        <v>39382</v>
      </c>
      <c r="K38" s="2">
        <f t="shared" si="8"/>
        <v>242</v>
      </c>
      <c r="L38" s="12">
        <v>9795</v>
      </c>
      <c r="M38" s="12">
        <v>33799</v>
      </c>
      <c r="N38" s="64">
        <f t="shared" si="8"/>
        <v>8024.98</v>
      </c>
    </row>
    <row r="39" spans="1:14" ht="15" customHeight="1" thickBot="1">
      <c r="A39" s="42" t="s">
        <v>43</v>
      </c>
      <c r="B39" s="3">
        <f>B37/B38*100</f>
        <v>107.87757763468906</v>
      </c>
      <c r="C39" s="3">
        <f>C37/C38*100</f>
        <v>107.55604395604395</v>
      </c>
      <c r="D39" s="18" t="s">
        <v>22</v>
      </c>
      <c r="E39" s="3">
        <f aca="true" t="shared" si="9" ref="E39:N39">E37/E38*100</f>
        <v>54.11144125797082</v>
      </c>
      <c r="F39" s="4">
        <f t="shared" si="9"/>
        <v>105.78599847625499</v>
      </c>
      <c r="G39" s="4" t="s">
        <v>22</v>
      </c>
      <c r="H39" s="4">
        <f t="shared" si="9"/>
        <v>94.56607755209707</v>
      </c>
      <c r="I39" s="4" t="s">
        <v>22</v>
      </c>
      <c r="J39" s="4">
        <f t="shared" si="9"/>
        <v>97.36427809659234</v>
      </c>
      <c r="K39" s="4">
        <f t="shared" si="9"/>
        <v>99.17355371900827</v>
      </c>
      <c r="L39" s="5">
        <f t="shared" si="9"/>
        <v>110.77080142930068</v>
      </c>
      <c r="M39" s="5">
        <f t="shared" si="9"/>
        <v>108.77540755643658</v>
      </c>
      <c r="N39" s="70">
        <f t="shared" si="9"/>
        <v>108.09970865971006</v>
      </c>
    </row>
    <row r="42" ht="12.75">
      <c r="L42" s="20"/>
    </row>
  </sheetData>
  <sheetProtection/>
  <mergeCells count="9">
    <mergeCell ref="B3:N3"/>
    <mergeCell ref="A1:N1"/>
    <mergeCell ref="F4:G4"/>
    <mergeCell ref="F5:G5"/>
    <mergeCell ref="A3:A7"/>
    <mergeCell ref="H4:I4"/>
    <mergeCell ref="H5:I5"/>
    <mergeCell ref="F6:F7"/>
    <mergeCell ref="H6:H7"/>
  </mergeCells>
  <printOptions horizontalCentered="1" verticalCentered="1"/>
  <pageMargins left="0.31496062992125984" right="0" top="0.984251968503937" bottom="0.1968503937007874" header="0.5118110236220472" footer="0.275590551181102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oepdi_4</dc:creator>
  <cp:keywords/>
  <dc:description/>
  <cp:lastModifiedBy>User</cp:lastModifiedBy>
  <cp:lastPrinted>2013-05-30T09:54:58Z</cp:lastPrinted>
  <dcterms:created xsi:type="dcterms:W3CDTF">2011-03-29T06:55:44Z</dcterms:created>
  <dcterms:modified xsi:type="dcterms:W3CDTF">2013-06-13T05:51:07Z</dcterms:modified>
  <cp:category/>
  <cp:version/>
  <cp:contentType/>
  <cp:contentStatus/>
</cp:coreProperties>
</file>