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5-2026год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C136" i="3"/>
  <c r="D143"/>
  <c r="C143"/>
  <c r="D144"/>
  <c r="C144"/>
  <c r="D122"/>
  <c r="D133"/>
  <c r="C133"/>
  <c r="C122" s="1"/>
  <c r="D189" l="1"/>
  <c r="D188" s="1"/>
  <c r="C189"/>
  <c r="C188" s="1"/>
  <c r="C33"/>
  <c r="C32" s="1"/>
  <c r="D154"/>
  <c r="D153" s="1"/>
  <c r="C154"/>
  <c r="D174"/>
  <c r="D173" s="1"/>
  <c r="D186"/>
  <c r="D185" s="1"/>
  <c r="D177"/>
  <c r="D176" s="1"/>
  <c r="D182"/>
  <c r="D183"/>
  <c r="C183"/>
  <c r="D180"/>
  <c r="D179" s="1"/>
  <c r="D147"/>
  <c r="D146" s="1"/>
  <c r="C147"/>
  <c r="D138"/>
  <c r="D137" s="1"/>
  <c r="D141"/>
  <c r="D140" s="1"/>
  <c r="D123"/>
  <c r="D80"/>
  <c r="D76"/>
  <c r="D75" s="1"/>
  <c r="D73"/>
  <c r="D72" s="1"/>
  <c r="D69"/>
  <c r="D65"/>
  <c r="D64" s="1"/>
  <c r="D63" s="1"/>
  <c r="D61"/>
  <c r="D60" s="1"/>
  <c r="D58"/>
  <c r="D57" s="1"/>
  <c r="D50"/>
  <c r="D49" s="1"/>
  <c r="D42"/>
  <c r="D47"/>
  <c r="D45"/>
  <c r="D39"/>
  <c r="D38" s="1"/>
  <c r="D33"/>
  <c r="D32" s="1"/>
  <c r="D30"/>
  <c r="D29" s="1"/>
  <c r="D25"/>
  <c r="D27"/>
  <c r="D19"/>
  <c r="D18" s="1"/>
  <c r="D12"/>
  <c r="D11" s="1"/>
  <c r="C80"/>
  <c r="C177"/>
  <c r="C176" s="1"/>
  <c r="C76"/>
  <c r="C12"/>
  <c r="C128"/>
  <c r="C35"/>
  <c r="D152" l="1"/>
  <c r="D136"/>
  <c r="D41"/>
  <c r="D37" s="1"/>
  <c r="D24"/>
  <c r="D56"/>
  <c r="D55" s="1"/>
  <c r="D68"/>
  <c r="D67" s="1"/>
  <c r="C141"/>
  <c r="C140" s="1"/>
  <c r="C153"/>
  <c r="C174"/>
  <c r="C173" s="1"/>
  <c r="C186"/>
  <c r="C185" s="1"/>
  <c r="C182"/>
  <c r="C180"/>
  <c r="C179" s="1"/>
  <c r="C138"/>
  <c r="C137" s="1"/>
  <c r="C123"/>
  <c r="C58"/>
  <c r="C57" s="1"/>
  <c r="C42"/>
  <c r="C39"/>
  <c r="C38" s="1"/>
  <c r="D121" l="1"/>
  <c r="D120" s="1"/>
  <c r="C152"/>
  <c r="D10"/>
  <c r="C50"/>
  <c r="D191" l="1"/>
  <c r="C65"/>
  <c r="C64" s="1"/>
  <c r="C63" s="1"/>
  <c r="C73"/>
  <c r="C72" s="1"/>
  <c r="C75"/>
  <c r="C69" l="1"/>
  <c r="C68" s="1"/>
  <c r="C67" s="1"/>
  <c r="C61"/>
  <c r="C60" s="1"/>
  <c r="C49"/>
  <c r="C56" l="1"/>
  <c r="C55" s="1"/>
  <c r="C47"/>
  <c r="C45"/>
  <c r="C30"/>
  <c r="C29" s="1"/>
  <c r="C25"/>
  <c r="C27"/>
  <c r="C19"/>
  <c r="C18" s="1"/>
  <c r="C11"/>
  <c r="C24" l="1"/>
  <c r="C41"/>
  <c r="C37" s="1"/>
  <c r="C10" l="1"/>
  <c r="C146"/>
  <c r="C121" s="1"/>
  <c r="C120" l="1"/>
  <c r="C191" s="1"/>
</calcChain>
</file>

<file path=xl/sharedStrings.xml><?xml version="1.0" encoding="utf-8"?>
<sst xmlns="http://schemas.openxmlformats.org/spreadsheetml/2006/main" count="373" uniqueCount="357">
  <si>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</si>
  <si>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</si>
  <si>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</si>
  <si>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</si>
  <si>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</si>
  <si>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</si>
  <si>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</si>
  <si>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</si>
  <si>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</si>
  <si>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</si>
  <si>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</si>
  <si>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</si>
  <si>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</si>
  <si>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</si>
  <si>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</si>
  <si>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</si>
  <si>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</si>
  <si>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</si>
  <si>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</si>
  <si>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</si>
  <si>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</si>
  <si>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</si>
  <si>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</si>
  <si>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</si>
  <si>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</si>
  <si>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</si>
  <si>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</si>
  <si>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</si>
  <si>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</si>
  <si>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</si>
  <si>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</si>
  <si>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</si>
  <si>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</si>
  <si>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</si>
  <si>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</si>
  <si>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</si>
  <si>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</si>
  <si>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</si>
  <si>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</si>
  <si>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</si>
  <si>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</si>
  <si>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</si>
  <si>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</si>
  <si>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</si>
  <si>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</si>
  <si>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</si>
  <si>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</si>
  <si>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</si>
  <si>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</si>
  <si>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</si>
  <si>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</si>
  <si>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</si>
  <si>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</si>
  <si>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</si>
  <si>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</si>
  <si>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</si>
  <si>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</si>
  <si>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</si>
  <si>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</si>
  <si>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</si>
  <si>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</si>
  <si>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</si>
  <si>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</si>
  <si>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</si>
  <si>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</si>
  <si>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</si>
  <si>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</si>
  <si>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</si>
  <si>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</si>
  <si>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</si>
  <si>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</si>
  <si>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</si>
  <si>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</si>
  <si>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</si>
  <si>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</si>
  <si>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</si>
  <si>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</si>
  <si>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</si>
  <si>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</si>
  <si>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</si>
  <si>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</si>
  <si>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</si>
  <si>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</si>
  <si>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</si>
  <si>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</si>
  <si>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</si>
  <si>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</si>
  <si>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</si>
  <si>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</si>
  <si>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</si>
  <si>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</si>
  <si>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</si>
  <si>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</si>
  <si>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</si>
  <si>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</si>
  <si>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</si>
  <si>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</si>
  <si>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</si>
  <si>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</si>
  <si>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</si>
  <si>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</si>
  <si>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</si>
  <si>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</si>
  <si>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</si>
  <si>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</si>
  <si>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</si>
  <si>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</si>
  <si>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</si>
  <si>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</si>
  <si>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</si>
  <si>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</si>
  <si>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</si>
  <si>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</si>
  <si>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</si>
  <si>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</si>
  <si>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</si>
  <si>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</si>
  <si>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</si>
  <si>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</si>
  <si>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</si>
  <si>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</si>
  <si>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</si>
  <si>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</si>
  <si>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</si>
  <si>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</si>
  <si>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</si>
  <si>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</si>
  <si>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</si>
  <si>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</si>
  <si>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</si>
  <si>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</si>
  <si>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</si>
  <si>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</si>
  <si>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</si>
  <si>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</si>
  <si>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</si>
  <si>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</si>
  <si>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</si>
  <si>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</si>
  <si>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</si>
  <si>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</si>
  <si>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</si>
  <si>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</si>
  <si>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</si>
  <si>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</si>
  <si>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</si>
  <si>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</si>
  <si>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</si>
  <si>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</si>
  <si>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</si>
  <si>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</si>
  <si>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</si>
  <si>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</si>
  <si>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</si>
  <si>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</si>
  <si>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</si>
  <si>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</si>
  <si>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</si>
  <si>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</si>
  <si>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</si>
  <si>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</si>
  <si>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</si>
  <si>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</si>
  <si>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</si>
  <si>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</si>
  <si>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</si>
  <si>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</si>
  <si>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</si>
  <si>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</si>
  <si>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</si>
  <si>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</si>
  <si>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</si>
  <si>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</si>
  <si>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</si>
  <si>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</si>
  <si>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</si>
  <si>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</si>
  <si>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</si>
  <si>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</si>
  <si>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</si>
  <si>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</si>
  <si>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</si>
  <si>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</si>
  <si>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</si>
  <si>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</si>
  <si>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</si>
  <si>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</si>
  <si>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</si>
  <si>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</si>
  <si>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</si>
  <si>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</si>
  <si>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</si>
  <si>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</si>
  <si>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</si>
  <si>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</si>
  <si>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</si>
  <si>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</si>
  <si>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</si>
  <si>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</si>
  <si>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</si>
  <si>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</si>
  <si>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</si>
  <si>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</si>
  <si>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</si>
  <si>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</si>
  <si>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</si>
  <si>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</si>
  <si>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</si>
  <si>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</si>
  <si>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</si>
  <si>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</si>
  <si>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</si>
  <si>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</si>
  <si>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</si>
  <si>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</si>
  <si>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</si>
  <si>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</si>
  <si>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</si>
  <si>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</si>
  <si>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</si>
  <si>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</si>
  <si>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</si>
  <si>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</si>
  <si>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</si>
  <si>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</si>
  <si>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</si>
  <si>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</si>
  <si>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</si>
  <si>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</si>
  <si>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</si>
  <si>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</si>
  <si>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</si>
  <si>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</si>
  <si>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</si>
  <si>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</si>
  <si>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</si>
  <si>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</si>
  <si>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</si>
  <si>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</si>
  <si>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</si>
  <si>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</si>
  <si>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</si>
  <si>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</si>
  <si>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</si>
  <si>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</si>
  <si>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</si>
  <si>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</si>
  <si>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</si>
  <si>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</si>
  <si>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</si>
  <si>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</si>
  <si>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</si>
  <si>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</si>
  <si>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</si>
  <si>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</si>
  <si>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</si>
  <si>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</si>
  <si>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</si>
  <si>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</si>
  <si>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</si>
  <si>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</si>
  <si>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962 1 16 01053 01 0027 140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</si>
  <si>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
</t>
  </si>
  <si>
    <t>962 1 16 01053 01 0035 140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</si>
  <si>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</si>
  <si>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</si>
  <si>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</si>
  <si>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</si>
  <si>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</si>
  <si>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</si>
  <si>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</si>
  <si>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</si>
  <si>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</si>
  <si>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</si>
  <si>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</si>
  <si>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</si>
  <si>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</si>
  <si>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</si>
  <si>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</si>
  <si>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</si>
  <si>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</si>
  <si>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</si>
  <si>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</si>
  <si>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</si>
  <si>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</si>
  <si>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</si>
  <si>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</si>
  <si>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</si>
  <si>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</si>
  <si>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</si>
  <si>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</si>
  <si>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</si>
  <si>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</si>
  <si>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</si>
  <si>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</si>
  <si>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</si>
  <si>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</si>
  <si>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</si>
  <si>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</si>
  <si>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</si>
  <si>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</si>
  <si>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</si>
  <si>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</si>
  <si>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</si>
  <si>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</si>
  <si>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</si>
  <si>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</si>
  <si>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</si>
  <si>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</si>
  <si>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</si>
  <si>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</si>
  <si>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</si>
  <si>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</si>
  <si>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</si>
  <si>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</si>
  <si>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</si>
  <si>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</si>
  <si>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</si>
  <si>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</si>
  <si>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</si>
  <si>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</si>
  <si>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</si>
  <si>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</si>
  <si>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</si>
  <si>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</si>
  <si>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</si>
  <si>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</si>
  <si>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</si>
  <si>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</si>
  <si>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</si>
  <si>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</si>
  <si>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</si>
  <si>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2025 год</t>
  </si>
  <si>
    <t>850 2 02 20041 05 0000 150</t>
  </si>
  <si>
    <t>000 2 02 35304 00 0000 150</t>
  </si>
  <si>
    <t>850 2 02 30024 05 3004 150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</si>
  <si>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</si>
  <si>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</si>
  <si>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</si>
  <si>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</si>
  <si>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</si>
  <si>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</si>
  <si>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</si>
  <si>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</si>
  <si>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</si>
  <si>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855 2 02 19999 05 1009 150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</si>
  <si>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</si>
  <si>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Прогнозируемые доходы бюджета Гаврилов-Ямского муниципального района Ярославской области на 2025-2026 годы в соответствии с классификацией доходов бюджета Российской Федерации</t>
  </si>
  <si>
    <t>852 2 02 19999 05 1004 150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</si>
  <si>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</si>
  <si>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000 2 02 25750 00 0000 150</t>
  </si>
  <si>
    <t xml:space="preserve">Субсидии бюджетам на реализацию мероприятий по модернизации школьных систем образования
</t>
  </si>
  <si>
    <t>000 2 02 25750 05 0000 150</t>
  </si>
  <si>
    <t xml:space="preserve">Субсидии бюджетам муниципальных районов на реализацию мероприятий по модернизации школьных систем образования
</t>
  </si>
  <si>
    <t>855 2 02 25750 05 0000 150</t>
  </si>
  <si>
    <t>Приложение  3</t>
  </si>
  <si>
    <t xml:space="preserve"> от 15.12.2023 №281 ( в ред. решения от 21.11.2024 №378) 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</si>
</sst>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/>
    </xf>
    <xf numFmtId="4" fontId="5" fillId="0" borderId="1" xfId="3" applyNumberFormat="1" applyFont="1" applyFill="1" applyBorder="1" applyAlignment="1">
      <alignment horizontal="center" vertical="center"/>
    </xf>
    <xf numFmtId="4" fontId="12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191"/>
  <sheetViews>
    <sheetView tabSelected="1" zoomScale="87" zoomScaleNormal="87" workbookViewId="0">
      <selection activeCell="H6" sqref="H6"/>
    </sheetView>
  </sheetViews>
  <sheetFormatPr defaultColWidth="9.140625" defaultRowHeight="15"/>
  <cols>
    <col min="1" max="1" width="32.140625" style="1" customWidth="1"/>
    <col min="2" max="2" width="67.7109375" style="1" customWidth="1"/>
    <col min="3" max="3" width="25.28515625" style="1" customWidth="1"/>
    <col min="4" max="4" width="16.7109375" style="1" customWidth="1"/>
    <col min="5" max="16384" width="9.140625" style="1"/>
  </cols>
  <sheetData>
    <row r="1" spans="1:8">
      <c r="B1" s="40" t="s">
        <v>355</v>
      </c>
      <c r="C1" s="40"/>
      <c r="D1" s="10"/>
      <c r="G1" s="10"/>
      <c r="H1" s="10"/>
    </row>
    <row r="2" spans="1:8">
      <c r="B2" s="40" t="s">
        <v>110</v>
      </c>
      <c r="C2" s="40"/>
      <c r="D2" s="10"/>
      <c r="G2" s="10"/>
      <c r="H2" s="10"/>
    </row>
    <row r="3" spans="1:8">
      <c r="B3" s="40" t="s">
        <v>229</v>
      </c>
      <c r="C3" s="40"/>
      <c r="D3" s="10"/>
      <c r="G3" s="9"/>
    </row>
    <row r="4" spans="1:8">
      <c r="B4" s="45" t="s">
        <v>356</v>
      </c>
      <c r="C4" s="45"/>
      <c r="D4" s="10"/>
    </row>
    <row r="5" spans="1:8">
      <c r="B5" s="45"/>
      <c r="C5" s="45"/>
    </row>
    <row r="6" spans="1:8" ht="18.75" customHeight="1">
      <c r="A6" s="42" t="s">
        <v>347</v>
      </c>
      <c r="B6" s="43"/>
      <c r="C6" s="43"/>
    </row>
    <row r="7" spans="1:8" ht="22.5" customHeight="1">
      <c r="A7" s="44"/>
      <c r="B7" s="44"/>
      <c r="C7" s="44"/>
    </row>
    <row r="8" spans="1:8" ht="15.75">
      <c r="A8" s="41" t="s">
        <v>1</v>
      </c>
      <c r="B8" s="41" t="s">
        <v>2</v>
      </c>
      <c r="C8" s="23" t="s">
        <v>332</v>
      </c>
      <c r="D8" s="29">
        <v>2026</v>
      </c>
    </row>
    <row r="9" spans="1:8" ht="15.75">
      <c r="A9" s="41"/>
      <c r="B9" s="41"/>
      <c r="C9" s="12" t="s">
        <v>3</v>
      </c>
      <c r="D9" s="29" t="s">
        <v>3</v>
      </c>
    </row>
    <row r="10" spans="1:8" ht="15.75">
      <c r="A10" s="2" t="s">
        <v>4</v>
      </c>
      <c r="B10" s="3" t="s">
        <v>147</v>
      </c>
      <c r="C10" s="16">
        <f>C11+C18+C24+C29+C32+C37+C49+C55+C67+C80</f>
        <v>161079956</v>
      </c>
      <c r="D10" s="16">
        <f>D11+D18+D24+D29+D32+D37+D49+D55+D67+D80</f>
        <v>177034254</v>
      </c>
    </row>
    <row r="11" spans="1:8" ht="15.75">
      <c r="A11" s="2" t="s">
        <v>65</v>
      </c>
      <c r="B11" s="3" t="s">
        <v>146</v>
      </c>
      <c r="C11" s="16">
        <f>C12</f>
        <v>129604000</v>
      </c>
      <c r="D11" s="36">
        <f>D12</f>
        <v>144638000</v>
      </c>
    </row>
    <row r="12" spans="1:8" ht="15.75">
      <c r="A12" s="2" t="s">
        <v>66</v>
      </c>
      <c r="B12" s="3" t="s">
        <v>5</v>
      </c>
      <c r="C12" s="16">
        <f>C13+C14+C15+C16+C17</f>
        <v>129604000</v>
      </c>
      <c r="D12" s="36">
        <f>SUM(D13:D17)</f>
        <v>144638000</v>
      </c>
    </row>
    <row r="13" spans="1:8" ht="141.75">
      <c r="A13" s="4" t="s">
        <v>120</v>
      </c>
      <c r="B13" s="5" t="s">
        <v>224</v>
      </c>
      <c r="C13" s="17">
        <v>127072000</v>
      </c>
      <c r="D13" s="30">
        <v>141813000</v>
      </c>
    </row>
    <row r="14" spans="1:8" ht="157.5" customHeight="1">
      <c r="A14" s="4" t="s">
        <v>121</v>
      </c>
      <c r="B14" s="5" t="s">
        <v>153</v>
      </c>
      <c r="C14" s="17">
        <v>190000</v>
      </c>
      <c r="D14" s="30">
        <v>211000</v>
      </c>
    </row>
    <row r="15" spans="1:8" ht="78.75">
      <c r="A15" s="4" t="s">
        <v>122</v>
      </c>
      <c r="B15" s="5" t="s">
        <v>154</v>
      </c>
      <c r="C15" s="17">
        <v>1673000</v>
      </c>
      <c r="D15" s="30">
        <v>1867000</v>
      </c>
    </row>
    <row r="16" spans="1:8" ht="126" hidden="1">
      <c r="A16" s="4" t="s">
        <v>123</v>
      </c>
      <c r="B16" s="13" t="s">
        <v>155</v>
      </c>
      <c r="C16" s="17">
        <v>0</v>
      </c>
      <c r="D16" s="30"/>
    </row>
    <row r="17" spans="1:4" ht="168" customHeight="1">
      <c r="A17" s="4" t="s">
        <v>205</v>
      </c>
      <c r="B17" s="13" t="s">
        <v>235</v>
      </c>
      <c r="C17" s="17">
        <v>669000</v>
      </c>
      <c r="D17" s="30">
        <v>747000</v>
      </c>
    </row>
    <row r="18" spans="1:4" ht="47.25">
      <c r="A18" s="2" t="s">
        <v>6</v>
      </c>
      <c r="B18" s="3" t="s">
        <v>144</v>
      </c>
      <c r="C18" s="16">
        <f>C19</f>
        <v>10147600</v>
      </c>
      <c r="D18" s="33">
        <f>D19</f>
        <v>10402600</v>
      </c>
    </row>
    <row r="19" spans="1:4" ht="36" customHeight="1">
      <c r="A19" s="6" t="s">
        <v>7</v>
      </c>
      <c r="B19" s="7" t="s">
        <v>116</v>
      </c>
      <c r="C19" s="18">
        <f>C20+C21+C22+C23</f>
        <v>10147600</v>
      </c>
      <c r="D19" s="31">
        <f>SUM(D20:D23)</f>
        <v>10402600</v>
      </c>
    </row>
    <row r="20" spans="1:4" ht="128.25" customHeight="1">
      <c r="A20" s="4" t="s">
        <v>220</v>
      </c>
      <c r="B20" s="5" t="s">
        <v>236</v>
      </c>
      <c r="C20" s="17">
        <v>5279400</v>
      </c>
      <c r="D20" s="30">
        <v>5418700</v>
      </c>
    </row>
    <row r="21" spans="1:4" ht="141.75">
      <c r="A21" s="4" t="s">
        <v>221</v>
      </c>
      <c r="B21" s="5" t="s">
        <v>237</v>
      </c>
      <c r="C21" s="17">
        <v>27700</v>
      </c>
      <c r="D21" s="30">
        <v>28800</v>
      </c>
    </row>
    <row r="22" spans="1:4" ht="141.75">
      <c r="A22" s="4" t="s">
        <v>222</v>
      </c>
      <c r="B22" s="5" t="s">
        <v>238</v>
      </c>
      <c r="C22" s="17">
        <v>5496800</v>
      </c>
      <c r="D22" s="30">
        <v>5643600</v>
      </c>
    </row>
    <row r="23" spans="1:4" ht="129" customHeight="1">
      <c r="A23" s="4" t="s">
        <v>223</v>
      </c>
      <c r="B23" s="5" t="s">
        <v>239</v>
      </c>
      <c r="C23" s="17">
        <v>-656300</v>
      </c>
      <c r="D23" s="30">
        <v>-688500</v>
      </c>
    </row>
    <row r="24" spans="1:4" ht="15.75">
      <c r="A24" s="2" t="s">
        <v>64</v>
      </c>
      <c r="B24" s="3" t="s">
        <v>145</v>
      </c>
      <c r="C24" s="16">
        <f>+C25+C27</f>
        <v>3818000</v>
      </c>
      <c r="D24" s="33">
        <f>D25+D27</f>
        <v>4133500</v>
      </c>
    </row>
    <row r="25" spans="1:4" ht="15.75">
      <c r="A25" s="6" t="s">
        <v>8</v>
      </c>
      <c r="B25" s="7" t="s">
        <v>0</v>
      </c>
      <c r="C25" s="18">
        <f>C26</f>
        <v>47000</v>
      </c>
      <c r="D25" s="31">
        <f>D26</f>
        <v>43500</v>
      </c>
    </row>
    <row r="26" spans="1:4" ht="78.75">
      <c r="A26" s="4" t="s">
        <v>124</v>
      </c>
      <c r="B26" s="11" t="s">
        <v>240</v>
      </c>
      <c r="C26" s="17">
        <v>47000</v>
      </c>
      <c r="D26" s="30">
        <v>43500</v>
      </c>
    </row>
    <row r="27" spans="1:4" ht="31.5">
      <c r="A27" s="6" t="s">
        <v>9</v>
      </c>
      <c r="B27" s="7" t="s">
        <v>10</v>
      </c>
      <c r="C27" s="18">
        <f>C28</f>
        <v>3771000</v>
      </c>
      <c r="D27" s="31">
        <f>D28</f>
        <v>4090000</v>
      </c>
    </row>
    <row r="28" spans="1:4" ht="110.25">
      <c r="A28" s="4" t="s">
        <v>125</v>
      </c>
      <c r="B28" s="5" t="s">
        <v>241</v>
      </c>
      <c r="C28" s="17">
        <v>3771000</v>
      </c>
      <c r="D28" s="30">
        <v>4090000</v>
      </c>
    </row>
    <row r="29" spans="1:4" ht="31.5">
      <c r="A29" s="2" t="s">
        <v>63</v>
      </c>
      <c r="B29" s="3" t="s">
        <v>148</v>
      </c>
      <c r="C29" s="16">
        <f>C30</f>
        <v>1580000</v>
      </c>
      <c r="D29" s="33">
        <f>D30</f>
        <v>1661000</v>
      </c>
    </row>
    <row r="30" spans="1:4" ht="15.75">
      <c r="A30" s="6" t="s">
        <v>11</v>
      </c>
      <c r="B30" s="7" t="s">
        <v>12</v>
      </c>
      <c r="C30" s="18">
        <f>C31</f>
        <v>1580000</v>
      </c>
      <c r="D30" s="31">
        <f>D31</f>
        <v>1661000</v>
      </c>
    </row>
    <row r="31" spans="1:4" ht="78.75">
      <c r="A31" s="4" t="s">
        <v>126</v>
      </c>
      <c r="B31" s="5" t="s">
        <v>242</v>
      </c>
      <c r="C31" s="17">
        <v>1580000</v>
      </c>
      <c r="D31" s="30">
        <v>1661000</v>
      </c>
    </row>
    <row r="32" spans="1:4" ht="15.75">
      <c r="A32" s="2" t="s">
        <v>13</v>
      </c>
      <c r="B32" s="3" t="s">
        <v>149</v>
      </c>
      <c r="C32" s="16">
        <f>C33</f>
        <v>3465000</v>
      </c>
      <c r="D32" s="33">
        <f>D33</f>
        <v>3642000</v>
      </c>
    </row>
    <row r="33" spans="1:4" ht="31.5">
      <c r="A33" s="6" t="s">
        <v>14</v>
      </c>
      <c r="B33" s="7" t="s">
        <v>71</v>
      </c>
      <c r="C33" s="18">
        <f>C34</f>
        <v>3465000</v>
      </c>
      <c r="D33" s="31">
        <f>D34</f>
        <v>3642000</v>
      </c>
    </row>
    <row r="34" spans="1:4" ht="78" customHeight="1">
      <c r="A34" s="4" t="s">
        <v>172</v>
      </c>
      <c r="B34" s="5" t="s">
        <v>243</v>
      </c>
      <c r="C34" s="17">
        <v>3465000</v>
      </c>
      <c r="D34" s="30">
        <v>3642000</v>
      </c>
    </row>
    <row r="35" spans="1:4" ht="78" hidden="1" customHeight="1">
      <c r="A35" s="6" t="s">
        <v>199</v>
      </c>
      <c r="B35" s="7" t="s">
        <v>200</v>
      </c>
      <c r="C35" s="18">
        <f>C36</f>
        <v>10000</v>
      </c>
      <c r="D35" s="31"/>
    </row>
    <row r="36" spans="1:4" ht="78" hidden="1" customHeight="1">
      <c r="A36" s="4" t="s">
        <v>198</v>
      </c>
      <c r="B36" s="5" t="s">
        <v>197</v>
      </c>
      <c r="C36" s="17">
        <v>10000</v>
      </c>
      <c r="D36" s="31"/>
    </row>
    <row r="37" spans="1:4" ht="51" customHeight="1">
      <c r="A37" s="2" t="s">
        <v>61</v>
      </c>
      <c r="B37" s="3" t="s">
        <v>150</v>
      </c>
      <c r="C37" s="16">
        <f>C38+C41</f>
        <v>4398000</v>
      </c>
      <c r="D37" s="16">
        <f>D38+D41</f>
        <v>4248000</v>
      </c>
    </row>
    <row r="38" spans="1:4" ht="82.5" customHeight="1">
      <c r="A38" s="6" t="s">
        <v>183</v>
      </c>
      <c r="B38" s="7" t="s">
        <v>217</v>
      </c>
      <c r="C38" s="18">
        <f>C39</f>
        <v>24000</v>
      </c>
      <c r="D38" s="32">
        <f>D39</f>
        <v>24000</v>
      </c>
    </row>
    <row r="39" spans="1:4" ht="77.25" customHeight="1">
      <c r="A39" s="6" t="s">
        <v>161</v>
      </c>
      <c r="B39" s="7" t="s">
        <v>218</v>
      </c>
      <c r="C39" s="18">
        <f>C40</f>
        <v>24000</v>
      </c>
      <c r="D39" s="32">
        <f>D40</f>
        <v>24000</v>
      </c>
    </row>
    <row r="40" spans="1:4" ht="66.75" customHeight="1">
      <c r="A40" s="4" t="s">
        <v>162</v>
      </c>
      <c r="B40" s="5" t="s">
        <v>244</v>
      </c>
      <c r="C40" s="17">
        <v>24000</v>
      </c>
      <c r="D40" s="34">
        <v>24000</v>
      </c>
    </row>
    <row r="41" spans="1:4" ht="94.5">
      <c r="A41" s="2" t="s">
        <v>62</v>
      </c>
      <c r="B41" s="3" t="s">
        <v>15</v>
      </c>
      <c r="C41" s="16">
        <f>C42+C45+C48</f>
        <v>4374000</v>
      </c>
      <c r="D41" s="16">
        <f>D42+D45+D48</f>
        <v>4224000</v>
      </c>
    </row>
    <row r="42" spans="1:4" ht="63">
      <c r="A42" s="6" t="s">
        <v>16</v>
      </c>
      <c r="B42" s="7" t="s">
        <v>127</v>
      </c>
      <c r="C42" s="18">
        <f>C43+C44</f>
        <v>3850000</v>
      </c>
      <c r="D42" s="32">
        <f>D43+D44</f>
        <v>3850000</v>
      </c>
    </row>
    <row r="43" spans="1:4" ht="110.25">
      <c r="A43" s="4" t="s">
        <v>17</v>
      </c>
      <c r="B43" s="5" t="s">
        <v>245</v>
      </c>
      <c r="C43" s="17">
        <v>2850000</v>
      </c>
      <c r="D43" s="34">
        <v>2850000</v>
      </c>
    </row>
    <row r="44" spans="1:4" ht="90" customHeight="1">
      <c r="A44" s="4" t="s">
        <v>18</v>
      </c>
      <c r="B44" s="5" t="s">
        <v>246</v>
      </c>
      <c r="C44" s="17">
        <v>1000000</v>
      </c>
      <c r="D44" s="34">
        <v>1000000</v>
      </c>
    </row>
    <row r="45" spans="1:4" ht="78.75">
      <c r="A45" s="6" t="s">
        <v>19</v>
      </c>
      <c r="B45" s="8" t="s">
        <v>128</v>
      </c>
      <c r="C45" s="18">
        <f>C46</f>
        <v>224000</v>
      </c>
      <c r="D45" s="31">
        <f>D46</f>
        <v>224000</v>
      </c>
    </row>
    <row r="46" spans="1:4" ht="94.5">
      <c r="A46" s="4" t="s">
        <v>20</v>
      </c>
      <c r="B46" s="5" t="s">
        <v>247</v>
      </c>
      <c r="C46" s="17">
        <v>224000</v>
      </c>
      <c r="D46" s="30">
        <v>224000</v>
      </c>
    </row>
    <row r="47" spans="1:4" ht="47.25">
      <c r="A47" s="6" t="s">
        <v>67</v>
      </c>
      <c r="B47" s="7" t="s">
        <v>117</v>
      </c>
      <c r="C47" s="18">
        <f>C48</f>
        <v>300000</v>
      </c>
      <c r="D47" s="31">
        <f>D48</f>
        <v>150000</v>
      </c>
    </row>
    <row r="48" spans="1:4" ht="47.25">
      <c r="A48" s="4" t="s">
        <v>21</v>
      </c>
      <c r="B48" s="5" t="s">
        <v>248</v>
      </c>
      <c r="C48" s="17">
        <v>300000</v>
      </c>
      <c r="D48" s="30">
        <v>150000</v>
      </c>
    </row>
    <row r="49" spans="1:4" ht="31.5">
      <c r="A49" s="2" t="s">
        <v>22</v>
      </c>
      <c r="B49" s="3" t="s">
        <v>129</v>
      </c>
      <c r="C49" s="16">
        <f>C50</f>
        <v>572000</v>
      </c>
      <c r="D49" s="33">
        <f>D50</f>
        <v>572000</v>
      </c>
    </row>
    <row r="50" spans="1:4" ht="15.75">
      <c r="A50" s="6" t="s">
        <v>68</v>
      </c>
      <c r="B50" s="7" t="s">
        <v>23</v>
      </c>
      <c r="C50" s="18">
        <f>C51+C52+C53+C54</f>
        <v>572000</v>
      </c>
      <c r="D50" s="18">
        <f>D51+D52+D53+D54</f>
        <v>572000</v>
      </c>
    </row>
    <row r="51" spans="1:4" ht="68.25" customHeight="1">
      <c r="A51" s="4" t="s">
        <v>206</v>
      </c>
      <c r="B51" s="5" t="s">
        <v>249</v>
      </c>
      <c r="C51" s="17">
        <v>114000</v>
      </c>
      <c r="D51" s="30">
        <v>114000</v>
      </c>
    </row>
    <row r="52" spans="1:4" ht="94.5">
      <c r="A52" s="4" t="s">
        <v>207</v>
      </c>
      <c r="B52" s="5" t="s">
        <v>250</v>
      </c>
      <c r="C52" s="17">
        <v>56000</v>
      </c>
      <c r="D52" s="30">
        <v>56000</v>
      </c>
    </row>
    <row r="53" spans="1:4" ht="110.25">
      <c r="A53" s="4" t="s">
        <v>208</v>
      </c>
      <c r="B53" s="5" t="s">
        <v>251</v>
      </c>
      <c r="C53" s="17">
        <v>76000</v>
      </c>
      <c r="D53" s="30">
        <v>76000</v>
      </c>
    </row>
    <row r="54" spans="1:4" ht="94.5">
      <c r="A54" s="4" t="s">
        <v>209</v>
      </c>
      <c r="B54" s="5" t="s">
        <v>252</v>
      </c>
      <c r="C54" s="17">
        <v>326000</v>
      </c>
      <c r="D54" s="30">
        <v>326000</v>
      </c>
    </row>
    <row r="55" spans="1:4" ht="36" customHeight="1">
      <c r="A55" s="2" t="s">
        <v>24</v>
      </c>
      <c r="B55" s="3" t="s">
        <v>151</v>
      </c>
      <c r="C55" s="16">
        <f>C56+C63</f>
        <v>4907887</v>
      </c>
      <c r="D55" s="16">
        <f>D56+D63</f>
        <v>5149685</v>
      </c>
    </row>
    <row r="56" spans="1:4" ht="15.75">
      <c r="A56" s="6" t="s">
        <v>25</v>
      </c>
      <c r="B56" s="7" t="s">
        <v>26</v>
      </c>
      <c r="C56" s="18">
        <f>C60+C57</f>
        <v>4667887</v>
      </c>
      <c r="D56" s="18">
        <f>D60+D57</f>
        <v>4899685</v>
      </c>
    </row>
    <row r="57" spans="1:4" ht="15.75">
      <c r="A57" s="6" t="s">
        <v>184</v>
      </c>
      <c r="B57" s="7" t="s">
        <v>163</v>
      </c>
      <c r="C57" s="18">
        <f>C58</f>
        <v>64000</v>
      </c>
      <c r="D57" s="31">
        <f>D58</f>
        <v>64000</v>
      </c>
    </row>
    <row r="58" spans="1:4" ht="47.25">
      <c r="A58" s="6" t="s">
        <v>164</v>
      </c>
      <c r="B58" s="7" t="s">
        <v>165</v>
      </c>
      <c r="C58" s="18">
        <f>C59</f>
        <v>64000</v>
      </c>
      <c r="D58" s="31">
        <f>D59</f>
        <v>64000</v>
      </c>
    </row>
    <row r="59" spans="1:4" ht="63">
      <c r="A59" s="4" t="s">
        <v>166</v>
      </c>
      <c r="B59" s="5" t="s">
        <v>253</v>
      </c>
      <c r="C59" s="17">
        <v>64000</v>
      </c>
      <c r="D59" s="30">
        <v>64000</v>
      </c>
    </row>
    <row r="60" spans="1:4" ht="31.5">
      <c r="A60" s="6" t="s">
        <v>27</v>
      </c>
      <c r="B60" s="7" t="s">
        <v>130</v>
      </c>
      <c r="C60" s="18">
        <f>C61</f>
        <v>4603887</v>
      </c>
      <c r="D60" s="31">
        <f>D61</f>
        <v>4835685</v>
      </c>
    </row>
    <row r="61" spans="1:4" ht="47.25">
      <c r="A61" s="6" t="s">
        <v>28</v>
      </c>
      <c r="B61" s="7" t="s">
        <v>131</v>
      </c>
      <c r="C61" s="18">
        <f>C62</f>
        <v>4603887</v>
      </c>
      <c r="D61" s="31">
        <f>D62</f>
        <v>4835685</v>
      </c>
    </row>
    <row r="62" spans="1:4" ht="63">
      <c r="A62" s="4" t="s">
        <v>29</v>
      </c>
      <c r="B62" s="5" t="s">
        <v>254</v>
      </c>
      <c r="C62" s="17">
        <v>4603887</v>
      </c>
      <c r="D62" s="30">
        <v>4835685</v>
      </c>
    </row>
    <row r="63" spans="1:4" ht="15.75">
      <c r="A63" s="6" t="s">
        <v>75</v>
      </c>
      <c r="B63" s="7" t="s">
        <v>76</v>
      </c>
      <c r="C63" s="18">
        <f t="shared" ref="C63:D65" si="0">C64</f>
        <v>240000</v>
      </c>
      <c r="D63" s="31">
        <f t="shared" si="0"/>
        <v>250000</v>
      </c>
    </row>
    <row r="64" spans="1:4" ht="47.25">
      <c r="A64" s="4" t="s">
        <v>77</v>
      </c>
      <c r="B64" s="7" t="s">
        <v>132</v>
      </c>
      <c r="C64" s="18">
        <f t="shared" si="0"/>
        <v>240000</v>
      </c>
      <c r="D64" s="31">
        <f t="shared" si="0"/>
        <v>250000</v>
      </c>
    </row>
    <row r="65" spans="1:4" ht="47.25">
      <c r="A65" s="4" t="s">
        <v>78</v>
      </c>
      <c r="B65" s="7" t="s">
        <v>80</v>
      </c>
      <c r="C65" s="18">
        <f t="shared" si="0"/>
        <v>240000</v>
      </c>
      <c r="D65" s="31">
        <f t="shared" si="0"/>
        <v>250000</v>
      </c>
    </row>
    <row r="66" spans="1:4" ht="78.75">
      <c r="A66" s="4" t="s">
        <v>79</v>
      </c>
      <c r="B66" s="5" t="s">
        <v>255</v>
      </c>
      <c r="C66" s="17">
        <v>240000</v>
      </c>
      <c r="D66" s="30">
        <v>250000</v>
      </c>
    </row>
    <row r="67" spans="1:4" ht="37.5" customHeight="1">
      <c r="A67" s="2" t="s">
        <v>59</v>
      </c>
      <c r="B67" s="3" t="s">
        <v>152</v>
      </c>
      <c r="C67" s="16">
        <f>C68</f>
        <v>1280000</v>
      </c>
      <c r="D67" s="16">
        <f>D68</f>
        <v>1280000</v>
      </c>
    </row>
    <row r="68" spans="1:4" ht="47.25">
      <c r="A68" s="2" t="s">
        <v>60</v>
      </c>
      <c r="B68" s="3" t="s">
        <v>133</v>
      </c>
      <c r="C68" s="16">
        <f>C69+C73+C76</f>
        <v>1280000</v>
      </c>
      <c r="D68" s="16">
        <f>D69+D73+D76</f>
        <v>1280000</v>
      </c>
    </row>
    <row r="69" spans="1:4" ht="31.5">
      <c r="A69" s="6" t="s">
        <v>30</v>
      </c>
      <c r="B69" s="7" t="s">
        <v>31</v>
      </c>
      <c r="C69" s="18">
        <f>C70+C71</f>
        <v>636000</v>
      </c>
      <c r="D69" s="18">
        <f>D70+D71</f>
        <v>636000</v>
      </c>
    </row>
    <row r="70" spans="1:4" ht="94.5">
      <c r="A70" s="4" t="s">
        <v>32</v>
      </c>
      <c r="B70" s="5" t="s">
        <v>256</v>
      </c>
      <c r="C70" s="17">
        <v>520000</v>
      </c>
      <c r="D70" s="30">
        <v>520000</v>
      </c>
    </row>
    <row r="71" spans="1:4" ht="63">
      <c r="A71" s="4" t="s">
        <v>33</v>
      </c>
      <c r="B71" s="5" t="s">
        <v>257</v>
      </c>
      <c r="C71" s="17">
        <v>116000</v>
      </c>
      <c r="D71" s="30">
        <v>116000</v>
      </c>
    </row>
    <row r="72" spans="1:4" ht="47.25">
      <c r="A72" s="6" t="s">
        <v>185</v>
      </c>
      <c r="B72" s="7" t="s">
        <v>118</v>
      </c>
      <c r="C72" s="18">
        <f>C73</f>
        <v>50000</v>
      </c>
      <c r="D72" s="31">
        <f>D73</f>
        <v>50000</v>
      </c>
    </row>
    <row r="73" spans="1:4" ht="63">
      <c r="A73" s="6" t="s">
        <v>72</v>
      </c>
      <c r="B73" s="7" t="s">
        <v>73</v>
      </c>
      <c r="C73" s="18">
        <f>C74</f>
        <v>50000</v>
      </c>
      <c r="D73" s="31">
        <f>D74</f>
        <v>50000</v>
      </c>
    </row>
    <row r="74" spans="1:4" ht="68.25" customHeight="1">
      <c r="A74" s="4" t="s">
        <v>74</v>
      </c>
      <c r="B74" s="5" t="s">
        <v>258</v>
      </c>
      <c r="C74" s="17">
        <v>50000</v>
      </c>
      <c r="D74" s="30">
        <v>50000</v>
      </c>
    </row>
    <row r="75" spans="1:4" ht="63">
      <c r="A75" s="6" t="s">
        <v>134</v>
      </c>
      <c r="B75" s="8" t="s">
        <v>135</v>
      </c>
      <c r="C75" s="18">
        <f>C76</f>
        <v>594000</v>
      </c>
      <c r="D75" s="18">
        <f>D76</f>
        <v>594000</v>
      </c>
    </row>
    <row r="76" spans="1:4" ht="94.5">
      <c r="A76" s="6" t="s">
        <v>109</v>
      </c>
      <c r="B76" s="8" t="s">
        <v>119</v>
      </c>
      <c r="C76" s="18">
        <f>C77+C79</f>
        <v>594000</v>
      </c>
      <c r="D76" s="18">
        <f>D77+D79</f>
        <v>594000</v>
      </c>
    </row>
    <row r="77" spans="1:4" ht="111.75" customHeight="1">
      <c r="A77" s="4" t="s">
        <v>108</v>
      </c>
      <c r="B77" s="13" t="s">
        <v>259</v>
      </c>
      <c r="C77" s="17">
        <v>200000</v>
      </c>
      <c r="D77" s="30">
        <v>200000</v>
      </c>
    </row>
    <row r="78" spans="1:4" ht="111.75" hidden="1" customHeight="1">
      <c r="A78" s="4" t="s">
        <v>203</v>
      </c>
      <c r="B78" s="13" t="s">
        <v>204</v>
      </c>
      <c r="C78" s="17">
        <v>182249.53</v>
      </c>
      <c r="D78" s="30"/>
    </row>
    <row r="79" spans="1:4" ht="111.75" customHeight="1">
      <c r="A79" s="4" t="s">
        <v>203</v>
      </c>
      <c r="B79" s="13" t="s">
        <v>260</v>
      </c>
      <c r="C79" s="17">
        <v>394000</v>
      </c>
      <c r="D79" s="30">
        <v>394000</v>
      </c>
    </row>
    <row r="80" spans="1:4" ht="24.75" customHeight="1">
      <c r="A80" s="2" t="s">
        <v>34</v>
      </c>
      <c r="B80" s="35" t="s">
        <v>136</v>
      </c>
      <c r="C80" s="16">
        <f>SUM(C81:C119)</f>
        <v>1307469</v>
      </c>
      <c r="D80" s="16">
        <f>SUM(D81:D119)</f>
        <v>1307469</v>
      </c>
    </row>
    <row r="81" spans="1:4" ht="141.75">
      <c r="A81" s="4" t="s">
        <v>261</v>
      </c>
      <c r="B81" s="5" t="s">
        <v>262</v>
      </c>
      <c r="C81" s="17">
        <v>3333</v>
      </c>
      <c r="D81" s="30">
        <v>3333</v>
      </c>
    </row>
    <row r="82" spans="1:4" ht="157.5">
      <c r="A82" s="4" t="s">
        <v>263</v>
      </c>
      <c r="B82" s="5" t="s">
        <v>264</v>
      </c>
      <c r="C82" s="17">
        <v>100</v>
      </c>
      <c r="D82" s="30">
        <v>100</v>
      </c>
    </row>
    <row r="83" spans="1:4" ht="126">
      <c r="A83" s="4" t="s">
        <v>265</v>
      </c>
      <c r="B83" s="5" t="s">
        <v>266</v>
      </c>
      <c r="C83" s="17">
        <v>5833</v>
      </c>
      <c r="D83" s="30">
        <v>5833</v>
      </c>
    </row>
    <row r="84" spans="1:4" ht="141.75">
      <c r="A84" s="4" t="s">
        <v>267</v>
      </c>
      <c r="B84" s="5" t="s">
        <v>268</v>
      </c>
      <c r="C84" s="17">
        <v>1667</v>
      </c>
      <c r="D84" s="30">
        <v>1667</v>
      </c>
    </row>
    <row r="85" spans="1:4" ht="110.25">
      <c r="A85" s="4" t="s">
        <v>269</v>
      </c>
      <c r="B85" s="5" t="s">
        <v>270</v>
      </c>
      <c r="C85" s="17">
        <v>667</v>
      </c>
      <c r="D85" s="30">
        <v>667</v>
      </c>
    </row>
    <row r="86" spans="1:4" ht="220.5">
      <c r="A86" s="14" t="s">
        <v>271</v>
      </c>
      <c r="B86" s="15" t="s">
        <v>272</v>
      </c>
      <c r="C86" s="19">
        <v>1333</v>
      </c>
      <c r="D86" s="30">
        <v>1333</v>
      </c>
    </row>
    <row r="87" spans="1:4" ht="173.25">
      <c r="A87" s="4" t="s">
        <v>273</v>
      </c>
      <c r="B87" s="5" t="s">
        <v>274</v>
      </c>
      <c r="C87" s="17">
        <v>3124</v>
      </c>
      <c r="D87" s="30">
        <v>3124</v>
      </c>
    </row>
    <row r="88" spans="1:4" ht="204.75">
      <c r="A88" s="4" t="s">
        <v>275</v>
      </c>
      <c r="B88" s="5" t="s">
        <v>276</v>
      </c>
      <c r="C88" s="17">
        <v>3667</v>
      </c>
      <c r="D88" s="30">
        <v>3667</v>
      </c>
    </row>
    <row r="89" spans="1:4" ht="126">
      <c r="A89" s="4" t="s">
        <v>277</v>
      </c>
      <c r="B89" s="5" t="s">
        <v>278</v>
      </c>
      <c r="C89" s="17">
        <v>81655</v>
      </c>
      <c r="D89" s="30">
        <v>81655</v>
      </c>
    </row>
    <row r="90" spans="1:4" ht="110.25">
      <c r="A90" s="4" t="s">
        <v>279</v>
      </c>
      <c r="B90" s="5" t="s">
        <v>280</v>
      </c>
      <c r="C90" s="17">
        <v>295</v>
      </c>
      <c r="D90" s="30">
        <v>295</v>
      </c>
    </row>
    <row r="91" spans="1:4" ht="126">
      <c r="A91" s="4" t="s">
        <v>281</v>
      </c>
      <c r="B91" s="5" t="s">
        <v>282</v>
      </c>
      <c r="C91" s="17">
        <v>1673</v>
      </c>
      <c r="D91" s="30">
        <v>1673</v>
      </c>
    </row>
    <row r="92" spans="1:4" ht="110.25">
      <c r="A92" s="4" t="s">
        <v>283</v>
      </c>
      <c r="B92" s="5" t="s">
        <v>284</v>
      </c>
      <c r="C92" s="17">
        <v>4352</v>
      </c>
      <c r="D92" s="30">
        <v>4352</v>
      </c>
    </row>
    <row r="93" spans="1:4" ht="94.5">
      <c r="A93" s="4" t="s">
        <v>170</v>
      </c>
      <c r="B93" s="5" t="s">
        <v>171</v>
      </c>
      <c r="C93" s="17">
        <v>5000</v>
      </c>
      <c r="D93" s="30">
        <v>5000</v>
      </c>
    </row>
    <row r="94" spans="1:4" ht="141.75">
      <c r="A94" s="4" t="s">
        <v>285</v>
      </c>
      <c r="B94" s="5" t="s">
        <v>286</v>
      </c>
      <c r="C94" s="17">
        <v>500</v>
      </c>
      <c r="D94" s="30">
        <v>500</v>
      </c>
    </row>
    <row r="95" spans="1:4" ht="141.75">
      <c r="A95" s="4" t="s">
        <v>287</v>
      </c>
      <c r="B95" s="5" t="s">
        <v>288</v>
      </c>
      <c r="C95" s="17">
        <v>10488</v>
      </c>
      <c r="D95" s="30">
        <v>10488</v>
      </c>
    </row>
    <row r="96" spans="1:4" ht="94.5">
      <c r="A96" s="4" t="s">
        <v>167</v>
      </c>
      <c r="B96" s="5" t="s">
        <v>168</v>
      </c>
      <c r="C96" s="17">
        <v>80000</v>
      </c>
      <c r="D96" s="30">
        <v>80000</v>
      </c>
    </row>
    <row r="97" spans="1:4" ht="110.25">
      <c r="A97" s="4" t="s">
        <v>289</v>
      </c>
      <c r="B97" s="5" t="s">
        <v>290</v>
      </c>
      <c r="C97" s="17">
        <v>250</v>
      </c>
      <c r="D97" s="30">
        <v>250</v>
      </c>
    </row>
    <row r="98" spans="1:4" ht="141.75">
      <c r="A98" s="4" t="s">
        <v>291</v>
      </c>
      <c r="B98" s="5" t="s">
        <v>292</v>
      </c>
      <c r="C98" s="17">
        <v>417</v>
      </c>
      <c r="D98" s="30">
        <v>417</v>
      </c>
    </row>
    <row r="99" spans="1:4" ht="94.5">
      <c r="A99" s="4" t="s">
        <v>293</v>
      </c>
      <c r="B99" s="5" t="s">
        <v>294</v>
      </c>
      <c r="C99" s="17">
        <v>7000</v>
      </c>
      <c r="D99" s="30">
        <v>7000</v>
      </c>
    </row>
    <row r="100" spans="1:4" ht="141.75">
      <c r="A100" s="4" t="s">
        <v>295</v>
      </c>
      <c r="B100" s="5" t="s">
        <v>296</v>
      </c>
      <c r="C100" s="17">
        <v>2500</v>
      </c>
      <c r="D100" s="30">
        <v>2500</v>
      </c>
    </row>
    <row r="101" spans="1:4" ht="141.75">
      <c r="A101" s="4" t="s">
        <v>297</v>
      </c>
      <c r="B101" s="5" t="s">
        <v>298</v>
      </c>
      <c r="C101" s="17">
        <v>3333</v>
      </c>
      <c r="D101" s="30">
        <v>3333</v>
      </c>
    </row>
    <row r="102" spans="1:4" ht="126">
      <c r="A102" s="4" t="s">
        <v>299</v>
      </c>
      <c r="B102" s="5" t="s">
        <v>300</v>
      </c>
      <c r="C102" s="17">
        <v>1558</v>
      </c>
      <c r="D102" s="30">
        <v>1558</v>
      </c>
    </row>
    <row r="103" spans="1:4" ht="157.5">
      <c r="A103" s="4" t="s">
        <v>301</v>
      </c>
      <c r="B103" s="5" t="s">
        <v>302</v>
      </c>
      <c r="C103" s="17">
        <v>601</v>
      </c>
      <c r="D103" s="30">
        <v>601</v>
      </c>
    </row>
    <row r="104" spans="1:4" ht="141.75">
      <c r="A104" s="4" t="s">
        <v>303</v>
      </c>
      <c r="B104" s="5" t="s">
        <v>304</v>
      </c>
      <c r="C104" s="17">
        <v>850</v>
      </c>
      <c r="D104" s="30">
        <v>850</v>
      </c>
    </row>
    <row r="105" spans="1:4" ht="110.25">
      <c r="A105" s="4" t="s">
        <v>305</v>
      </c>
      <c r="B105" s="5" t="s">
        <v>337</v>
      </c>
      <c r="C105" s="17">
        <v>167</v>
      </c>
      <c r="D105" s="30">
        <v>167</v>
      </c>
    </row>
    <row r="106" spans="1:4" ht="157.5">
      <c r="A106" s="4" t="s">
        <v>306</v>
      </c>
      <c r="B106" s="5" t="s">
        <v>307</v>
      </c>
      <c r="C106" s="17">
        <v>500</v>
      </c>
      <c r="D106" s="30">
        <v>500</v>
      </c>
    </row>
    <row r="107" spans="1:4" ht="173.25">
      <c r="A107" s="4" t="s">
        <v>308</v>
      </c>
      <c r="B107" s="5" t="s">
        <v>309</v>
      </c>
      <c r="C107" s="17">
        <v>1243</v>
      </c>
      <c r="D107" s="30">
        <v>1243</v>
      </c>
    </row>
    <row r="108" spans="1:4" ht="110.25">
      <c r="A108" s="4" t="s">
        <v>310</v>
      </c>
      <c r="B108" s="5" t="s">
        <v>311</v>
      </c>
      <c r="C108" s="17">
        <v>417</v>
      </c>
      <c r="D108" s="30">
        <v>417</v>
      </c>
    </row>
    <row r="109" spans="1:4" ht="204.75">
      <c r="A109" s="4" t="s">
        <v>312</v>
      </c>
      <c r="B109" s="5" t="s">
        <v>313</v>
      </c>
      <c r="C109" s="17">
        <v>12483</v>
      </c>
      <c r="D109" s="30">
        <v>12483</v>
      </c>
    </row>
    <row r="110" spans="1:4" ht="110.25">
      <c r="A110" s="4" t="s">
        <v>314</v>
      </c>
      <c r="B110" s="5" t="s">
        <v>315</v>
      </c>
      <c r="C110" s="17">
        <v>600</v>
      </c>
      <c r="D110" s="30">
        <v>600</v>
      </c>
    </row>
    <row r="111" spans="1:4" ht="126">
      <c r="A111" s="4" t="s">
        <v>316</v>
      </c>
      <c r="B111" s="5" t="s">
        <v>317</v>
      </c>
      <c r="C111" s="17">
        <v>6667</v>
      </c>
      <c r="D111" s="30">
        <v>6667</v>
      </c>
    </row>
    <row r="112" spans="1:4" ht="157.5">
      <c r="A112" s="4" t="s">
        <v>318</v>
      </c>
      <c r="B112" s="5" t="s">
        <v>319</v>
      </c>
      <c r="C112" s="17">
        <v>11667</v>
      </c>
      <c r="D112" s="30">
        <v>11667</v>
      </c>
    </row>
    <row r="113" spans="1:4" ht="94.5">
      <c r="A113" s="4" t="s">
        <v>320</v>
      </c>
      <c r="B113" s="5" t="s">
        <v>321</v>
      </c>
      <c r="C113" s="17">
        <v>6340</v>
      </c>
      <c r="D113" s="30">
        <v>6340</v>
      </c>
    </row>
    <row r="114" spans="1:4" ht="141.75">
      <c r="A114" s="4" t="s">
        <v>322</v>
      </c>
      <c r="B114" s="5" t="s">
        <v>323</v>
      </c>
      <c r="C114" s="17">
        <v>4167</v>
      </c>
      <c r="D114" s="30">
        <v>4167</v>
      </c>
    </row>
    <row r="115" spans="1:4" ht="267.75">
      <c r="A115" s="4" t="s">
        <v>324</v>
      </c>
      <c r="B115" s="5" t="s">
        <v>325</v>
      </c>
      <c r="C115" s="17">
        <v>917</v>
      </c>
      <c r="D115" s="30">
        <v>917</v>
      </c>
    </row>
    <row r="116" spans="1:4" ht="126">
      <c r="A116" s="4" t="s">
        <v>326</v>
      </c>
      <c r="B116" s="5" t="s">
        <v>327</v>
      </c>
      <c r="C116" s="17">
        <v>4902</v>
      </c>
      <c r="D116" s="30">
        <v>4902</v>
      </c>
    </row>
    <row r="117" spans="1:4" ht="110.25">
      <c r="A117" s="4" t="s">
        <v>328</v>
      </c>
      <c r="B117" s="5" t="s">
        <v>329</v>
      </c>
      <c r="C117" s="17">
        <v>41203</v>
      </c>
      <c r="D117" s="30">
        <v>41203</v>
      </c>
    </row>
    <row r="118" spans="1:4" ht="157.5">
      <c r="A118" s="4" t="s">
        <v>330</v>
      </c>
      <c r="B118" s="5" t="s">
        <v>331</v>
      </c>
      <c r="C118" s="17">
        <v>43000</v>
      </c>
      <c r="D118" s="30">
        <v>43000</v>
      </c>
    </row>
    <row r="119" spans="1:4" ht="126">
      <c r="A119" s="4" t="s">
        <v>336</v>
      </c>
      <c r="B119" s="5" t="s">
        <v>169</v>
      </c>
      <c r="C119" s="17">
        <v>953000</v>
      </c>
      <c r="D119" s="30">
        <v>953000</v>
      </c>
    </row>
    <row r="120" spans="1:4" ht="15.75">
      <c r="A120" s="2" t="s">
        <v>35</v>
      </c>
      <c r="B120" s="3" t="s">
        <v>160</v>
      </c>
      <c r="C120" s="39">
        <f>C121</f>
        <v>1043619817</v>
      </c>
      <c r="D120" s="39">
        <f>D121</f>
        <v>752329248</v>
      </c>
    </row>
    <row r="121" spans="1:4" ht="47.25">
      <c r="A121" s="2" t="s">
        <v>36</v>
      </c>
      <c r="B121" s="3" t="s">
        <v>137</v>
      </c>
      <c r="C121" s="16">
        <f>C122+C136+C152</f>
        <v>1043619817</v>
      </c>
      <c r="D121" s="16">
        <f>D122+D136+D152</f>
        <v>752329248</v>
      </c>
    </row>
    <row r="122" spans="1:4" ht="31.5">
      <c r="A122" s="2" t="s">
        <v>81</v>
      </c>
      <c r="B122" s="3" t="s">
        <v>138</v>
      </c>
      <c r="C122" s="16">
        <f>C123+C133</f>
        <v>149758332</v>
      </c>
      <c r="D122" s="16">
        <f>D123+D133</f>
        <v>26760256</v>
      </c>
    </row>
    <row r="123" spans="1:4" ht="15.75">
      <c r="A123" s="6" t="s">
        <v>82</v>
      </c>
      <c r="B123" s="7" t="s">
        <v>37</v>
      </c>
      <c r="C123" s="18">
        <f>C124</f>
        <v>132897000</v>
      </c>
      <c r="D123" s="31">
        <f>D124</f>
        <v>25575000</v>
      </c>
    </row>
    <row r="124" spans="1:4" ht="47.25">
      <c r="A124" s="4" t="s">
        <v>83</v>
      </c>
      <c r="B124" s="5" t="s">
        <v>139</v>
      </c>
      <c r="C124" s="17">
        <v>132897000</v>
      </c>
      <c r="D124" s="31">
        <v>25575000</v>
      </c>
    </row>
    <row r="125" spans="1:4" ht="15.75" hidden="1">
      <c r="A125" s="26" t="s">
        <v>113</v>
      </c>
      <c r="B125" s="28" t="s">
        <v>69</v>
      </c>
      <c r="C125" s="20"/>
      <c r="D125" s="31"/>
    </row>
    <row r="126" spans="1:4" ht="15.75" hidden="1">
      <c r="A126" s="26" t="s">
        <v>115</v>
      </c>
      <c r="B126" s="24" t="s">
        <v>38</v>
      </c>
      <c r="C126" s="20"/>
      <c r="D126" s="31"/>
    </row>
    <row r="127" spans="1:4" ht="47.25" hidden="1">
      <c r="A127" s="27" t="s">
        <v>114</v>
      </c>
      <c r="B127" s="25" t="s">
        <v>39</v>
      </c>
      <c r="C127" s="21"/>
      <c r="D127" s="31"/>
    </row>
    <row r="128" spans="1:4" ht="15.75" hidden="1">
      <c r="A128" s="26" t="s">
        <v>191</v>
      </c>
      <c r="B128" s="24" t="s">
        <v>38</v>
      </c>
      <c r="C128" s="21">
        <f>SUM(C129:C132)</f>
        <v>59251130</v>
      </c>
      <c r="D128" s="31"/>
    </row>
    <row r="129" spans="1:4" ht="47.25" hidden="1">
      <c r="A129" s="27" t="s">
        <v>194</v>
      </c>
      <c r="B129" s="25" t="s">
        <v>39</v>
      </c>
      <c r="C129" s="21">
        <v>35372243</v>
      </c>
      <c r="D129" s="31"/>
    </row>
    <row r="130" spans="1:4" ht="47.25" hidden="1">
      <c r="A130" s="27" t="s">
        <v>192</v>
      </c>
      <c r="B130" s="25" t="s">
        <v>193</v>
      </c>
      <c r="C130" s="21">
        <v>20000000</v>
      </c>
      <c r="D130" s="31"/>
    </row>
    <row r="131" spans="1:4" ht="47.25" hidden="1">
      <c r="A131" s="27" t="s">
        <v>195</v>
      </c>
      <c r="B131" s="25" t="s">
        <v>196</v>
      </c>
      <c r="C131" s="21">
        <v>260000</v>
      </c>
      <c r="D131" s="31"/>
    </row>
    <row r="132" spans="1:4" ht="47.25" hidden="1">
      <c r="A132" s="27" t="s">
        <v>201</v>
      </c>
      <c r="B132" s="25" t="s">
        <v>202</v>
      </c>
      <c r="C132" s="21">
        <v>3618887</v>
      </c>
      <c r="D132" s="31"/>
    </row>
    <row r="133" spans="1:4" ht="15.75">
      <c r="A133" s="6" t="s">
        <v>115</v>
      </c>
      <c r="B133" s="7" t="s">
        <v>38</v>
      </c>
      <c r="C133" s="18">
        <f>SUM(C134:C135)</f>
        <v>16861332</v>
      </c>
      <c r="D133" s="18">
        <f>SUM(D134:D135)</f>
        <v>1185256</v>
      </c>
    </row>
    <row r="134" spans="1:4" ht="47.25">
      <c r="A134" s="4" t="s">
        <v>348</v>
      </c>
      <c r="B134" s="5" t="s">
        <v>349</v>
      </c>
      <c r="C134" s="17">
        <v>15600000</v>
      </c>
      <c r="D134" s="30">
        <v>0</v>
      </c>
    </row>
    <row r="135" spans="1:4" ht="47.25">
      <c r="A135" s="4" t="s">
        <v>345</v>
      </c>
      <c r="B135" s="5" t="s">
        <v>346</v>
      </c>
      <c r="C135" s="17">
        <v>1261332</v>
      </c>
      <c r="D135" s="31">
        <v>1185256</v>
      </c>
    </row>
    <row r="136" spans="1:4" ht="31.5">
      <c r="A136" s="2" t="s">
        <v>107</v>
      </c>
      <c r="B136" s="3" t="s">
        <v>140</v>
      </c>
      <c r="C136" s="38">
        <f>C137+C146+C140+C143</f>
        <v>223348160</v>
      </c>
      <c r="D136" s="38">
        <f>D137+D146+D140</f>
        <v>53542854</v>
      </c>
    </row>
    <row r="137" spans="1:4" ht="63">
      <c r="A137" s="7" t="s">
        <v>112</v>
      </c>
      <c r="B137" s="7" t="s">
        <v>40</v>
      </c>
      <c r="C137" s="18">
        <f>C138</f>
        <v>165874828</v>
      </c>
      <c r="D137" s="31">
        <f>D138</f>
        <v>20874828</v>
      </c>
    </row>
    <row r="138" spans="1:4" ht="63">
      <c r="A138" s="7" t="s">
        <v>111</v>
      </c>
      <c r="B138" s="7" t="s">
        <v>41</v>
      </c>
      <c r="C138" s="18">
        <f>C139</f>
        <v>165874828</v>
      </c>
      <c r="D138" s="31">
        <f>D139</f>
        <v>20874828</v>
      </c>
    </row>
    <row r="139" spans="1:4" ht="78.75">
      <c r="A139" s="5" t="s">
        <v>333</v>
      </c>
      <c r="B139" s="5" t="s">
        <v>41</v>
      </c>
      <c r="C139" s="17">
        <v>165874828</v>
      </c>
      <c r="D139" s="30">
        <v>20874828</v>
      </c>
    </row>
    <row r="140" spans="1:4" ht="31.5">
      <c r="A140" s="7" t="s">
        <v>180</v>
      </c>
      <c r="B140" s="7" t="s">
        <v>186</v>
      </c>
      <c r="C140" s="18">
        <f>C141</f>
        <v>30852</v>
      </c>
      <c r="D140" s="31">
        <f>D141</f>
        <v>31657</v>
      </c>
    </row>
    <row r="141" spans="1:4" ht="47.25">
      <c r="A141" s="7" t="s">
        <v>181</v>
      </c>
      <c r="B141" s="7" t="s">
        <v>187</v>
      </c>
      <c r="C141" s="18">
        <f>C142</f>
        <v>30852</v>
      </c>
      <c r="D141" s="31">
        <f>D142</f>
        <v>31657</v>
      </c>
    </row>
    <row r="142" spans="1:4" ht="47.25">
      <c r="A142" s="5" t="s">
        <v>182</v>
      </c>
      <c r="B142" s="5" t="s">
        <v>187</v>
      </c>
      <c r="C142" s="17">
        <v>30852</v>
      </c>
      <c r="D142" s="30">
        <v>31657</v>
      </c>
    </row>
    <row r="143" spans="1:4" ht="47.25">
      <c r="A143" s="7" t="s">
        <v>350</v>
      </c>
      <c r="B143" s="7" t="s">
        <v>351</v>
      </c>
      <c r="C143" s="18">
        <f>C144</f>
        <v>24806111</v>
      </c>
      <c r="D143" s="18">
        <f>D144</f>
        <v>0</v>
      </c>
    </row>
    <row r="144" spans="1:4" ht="47.25">
      <c r="A144" s="7" t="s">
        <v>352</v>
      </c>
      <c r="B144" s="7" t="s">
        <v>353</v>
      </c>
      <c r="C144" s="18">
        <f>C145</f>
        <v>24806111</v>
      </c>
      <c r="D144" s="18">
        <f>D145</f>
        <v>0</v>
      </c>
    </row>
    <row r="145" spans="1:4" ht="47.25">
      <c r="A145" s="5" t="s">
        <v>354</v>
      </c>
      <c r="B145" s="5" t="s">
        <v>353</v>
      </c>
      <c r="C145" s="17">
        <v>24806111</v>
      </c>
      <c r="D145" s="30">
        <v>0</v>
      </c>
    </row>
    <row r="146" spans="1:4" ht="15.75">
      <c r="A146" s="7" t="s">
        <v>84</v>
      </c>
      <c r="B146" s="7" t="s">
        <v>42</v>
      </c>
      <c r="C146" s="18">
        <f>C147</f>
        <v>32636369</v>
      </c>
      <c r="D146" s="31">
        <f>D147</f>
        <v>32636369</v>
      </c>
    </row>
    <row r="147" spans="1:4" ht="15.75">
      <c r="A147" s="7" t="s">
        <v>85</v>
      </c>
      <c r="B147" s="7" t="s">
        <v>43</v>
      </c>
      <c r="C147" s="37">
        <f>SUM(C148:C151)</f>
        <v>32636369</v>
      </c>
      <c r="D147" s="37">
        <f>SUM(D148:D151)</f>
        <v>32636369</v>
      </c>
    </row>
    <row r="148" spans="1:4" ht="47.25">
      <c r="A148" s="5" t="s">
        <v>219</v>
      </c>
      <c r="B148" s="5" t="s">
        <v>44</v>
      </c>
      <c r="C148" s="17">
        <v>659988</v>
      </c>
      <c r="D148" s="30">
        <v>659988</v>
      </c>
    </row>
    <row r="149" spans="1:4" ht="31.5">
      <c r="A149" s="5" t="s">
        <v>86</v>
      </c>
      <c r="B149" s="5" t="s">
        <v>45</v>
      </c>
      <c r="C149" s="17">
        <v>13082449</v>
      </c>
      <c r="D149" s="30">
        <v>13082449</v>
      </c>
    </row>
    <row r="150" spans="1:4" ht="31.5">
      <c r="A150" s="5" t="s">
        <v>87</v>
      </c>
      <c r="B150" s="5" t="s">
        <v>46</v>
      </c>
      <c r="C150" s="17">
        <v>18560726</v>
      </c>
      <c r="D150" s="30">
        <v>18560726</v>
      </c>
    </row>
    <row r="151" spans="1:4" ht="31.5">
      <c r="A151" s="5" t="s">
        <v>228</v>
      </c>
      <c r="B151" s="5" t="s">
        <v>338</v>
      </c>
      <c r="C151" s="17">
        <v>333206</v>
      </c>
      <c r="D151" s="30">
        <v>333206</v>
      </c>
    </row>
    <row r="152" spans="1:4" ht="31.5">
      <c r="A152" s="3" t="s">
        <v>88</v>
      </c>
      <c r="B152" s="3" t="s">
        <v>70</v>
      </c>
      <c r="C152" s="16">
        <f>C153+C173+C176+C179+C182+C185+C188</f>
        <v>670513325</v>
      </c>
      <c r="D152" s="16">
        <f>D153+D173+D176+D179+D182+D185+D188</f>
        <v>672026138</v>
      </c>
    </row>
    <row r="153" spans="1:4" ht="47.25">
      <c r="A153" s="7" t="s">
        <v>89</v>
      </c>
      <c r="B153" s="7" t="s">
        <v>141</v>
      </c>
      <c r="C153" s="18">
        <f>C154</f>
        <v>626470037</v>
      </c>
      <c r="D153" s="18">
        <f>D154</f>
        <v>627222366</v>
      </c>
    </row>
    <row r="154" spans="1:4" ht="47.25">
      <c r="A154" s="7" t="s">
        <v>90</v>
      </c>
      <c r="B154" s="7" t="s">
        <v>142</v>
      </c>
      <c r="C154" s="18">
        <f>SUM(C155:C172)</f>
        <v>626470037</v>
      </c>
      <c r="D154" s="18">
        <f>SUM(D155:D172)</f>
        <v>627222366</v>
      </c>
    </row>
    <row r="155" spans="1:4" ht="47.25">
      <c r="A155" s="5" t="s">
        <v>335</v>
      </c>
      <c r="B155" s="5" t="s">
        <v>225</v>
      </c>
      <c r="C155" s="17">
        <v>2231901</v>
      </c>
      <c r="D155" s="30">
        <v>2321071</v>
      </c>
    </row>
    <row r="156" spans="1:4" ht="31.5">
      <c r="A156" s="5" t="s">
        <v>91</v>
      </c>
      <c r="B156" s="5" t="s">
        <v>188</v>
      </c>
      <c r="C156" s="17">
        <v>208632</v>
      </c>
      <c r="D156" s="30">
        <v>208632</v>
      </c>
    </row>
    <row r="157" spans="1:4" ht="47.25">
      <c r="A157" s="5" t="s">
        <v>92</v>
      </c>
      <c r="B157" s="5" t="s">
        <v>339</v>
      </c>
      <c r="C157" s="17">
        <v>1779223</v>
      </c>
      <c r="D157" s="30">
        <v>1779223</v>
      </c>
    </row>
    <row r="158" spans="1:4" ht="31.5">
      <c r="A158" s="5" t="s">
        <v>93</v>
      </c>
      <c r="B158" s="5" t="s">
        <v>47</v>
      </c>
      <c r="C158" s="17">
        <v>30425</v>
      </c>
      <c r="D158" s="30">
        <v>30425</v>
      </c>
    </row>
    <row r="159" spans="1:4" ht="77.25" customHeight="1">
      <c r="A159" s="5" t="s">
        <v>94</v>
      </c>
      <c r="B159" s="5" t="s">
        <v>189</v>
      </c>
      <c r="C159" s="17">
        <v>3768040</v>
      </c>
      <c r="D159" s="30">
        <v>3768040</v>
      </c>
    </row>
    <row r="160" spans="1:4" ht="31.5">
      <c r="A160" s="5" t="s">
        <v>95</v>
      </c>
      <c r="B160" s="5" t="s">
        <v>48</v>
      </c>
      <c r="C160" s="17">
        <v>307618</v>
      </c>
      <c r="D160" s="30">
        <v>307618</v>
      </c>
    </row>
    <row r="161" spans="1:4" ht="63">
      <c r="A161" s="5" t="s">
        <v>96</v>
      </c>
      <c r="B161" s="5" t="s">
        <v>49</v>
      </c>
      <c r="C161" s="17">
        <v>5250856</v>
      </c>
      <c r="D161" s="30">
        <v>5250856</v>
      </c>
    </row>
    <row r="162" spans="1:4" ht="31.5">
      <c r="A162" s="5" t="s">
        <v>97</v>
      </c>
      <c r="B162" s="5" t="s">
        <v>50</v>
      </c>
      <c r="C162" s="17">
        <v>2744595</v>
      </c>
      <c r="D162" s="30">
        <v>2744595</v>
      </c>
    </row>
    <row r="163" spans="1:4" ht="15.75">
      <c r="A163" s="5" t="s">
        <v>215</v>
      </c>
      <c r="B163" s="5" t="s">
        <v>214</v>
      </c>
      <c r="C163" s="17">
        <v>450430853</v>
      </c>
      <c r="D163" s="30">
        <v>450430853</v>
      </c>
    </row>
    <row r="164" spans="1:4" ht="31.5">
      <c r="A164" s="5" t="s">
        <v>98</v>
      </c>
      <c r="B164" s="5" t="s">
        <v>51</v>
      </c>
      <c r="C164" s="17">
        <v>13598112</v>
      </c>
      <c r="D164" s="30">
        <v>14262014</v>
      </c>
    </row>
    <row r="165" spans="1:4" ht="47.25">
      <c r="A165" s="5" t="s">
        <v>99</v>
      </c>
      <c r="B165" s="5" t="s">
        <v>52</v>
      </c>
      <c r="C165" s="17">
        <v>23445297</v>
      </c>
      <c r="D165" s="30">
        <v>23445297</v>
      </c>
    </row>
    <row r="166" spans="1:4" ht="31.5">
      <c r="A166" s="5" t="s">
        <v>100</v>
      </c>
      <c r="B166" s="5" t="s">
        <v>53</v>
      </c>
      <c r="C166" s="17">
        <v>2674331</v>
      </c>
      <c r="D166" s="30">
        <v>2674331</v>
      </c>
    </row>
    <row r="167" spans="1:4" ht="31.5">
      <c r="A167" s="5" t="s">
        <v>210</v>
      </c>
      <c r="B167" s="5" t="s">
        <v>211</v>
      </c>
      <c r="C167" s="17">
        <v>10986</v>
      </c>
      <c r="D167" s="30">
        <v>10986</v>
      </c>
    </row>
    <row r="168" spans="1:4" ht="31.5">
      <c r="A168" s="5" t="s">
        <v>212</v>
      </c>
      <c r="B168" s="5" t="s">
        <v>213</v>
      </c>
      <c r="C168" s="17">
        <v>629110</v>
      </c>
      <c r="D168" s="30">
        <v>629110</v>
      </c>
    </row>
    <row r="169" spans="1:4" ht="78.75">
      <c r="A169" s="5" t="s">
        <v>101</v>
      </c>
      <c r="B169" s="5" t="s">
        <v>54</v>
      </c>
      <c r="C169" s="17">
        <v>108438981</v>
      </c>
      <c r="D169" s="30">
        <v>108438981</v>
      </c>
    </row>
    <row r="170" spans="1:4" ht="31.5">
      <c r="A170" s="5" t="s">
        <v>102</v>
      </c>
      <c r="B170" s="5" t="s">
        <v>55</v>
      </c>
      <c r="C170" s="17">
        <v>4752000</v>
      </c>
      <c r="D170" s="30">
        <v>4752000</v>
      </c>
    </row>
    <row r="171" spans="1:4" ht="31.5">
      <c r="A171" s="4" t="s">
        <v>103</v>
      </c>
      <c r="B171" s="5" t="s">
        <v>56</v>
      </c>
      <c r="C171" s="17">
        <v>6011242</v>
      </c>
      <c r="D171" s="30">
        <v>6011242</v>
      </c>
    </row>
    <row r="172" spans="1:4" ht="47.25">
      <c r="A172" s="4" t="s">
        <v>158</v>
      </c>
      <c r="B172" s="5" t="s">
        <v>216</v>
      </c>
      <c r="C172" s="17">
        <v>157835</v>
      </c>
      <c r="D172" s="30">
        <v>157092</v>
      </c>
    </row>
    <row r="173" spans="1:4" ht="63">
      <c r="A173" s="6" t="s">
        <v>104</v>
      </c>
      <c r="B173" s="7" t="s">
        <v>57</v>
      </c>
      <c r="C173" s="18">
        <f>C174</f>
        <v>1899</v>
      </c>
      <c r="D173" s="18">
        <f>D174</f>
        <v>23435</v>
      </c>
    </row>
    <row r="174" spans="1:4" ht="63">
      <c r="A174" s="6" t="s">
        <v>105</v>
      </c>
      <c r="B174" s="7" t="s">
        <v>143</v>
      </c>
      <c r="C174" s="18">
        <f>C175</f>
        <v>1899</v>
      </c>
      <c r="D174" s="18">
        <f>D175</f>
        <v>23435</v>
      </c>
    </row>
    <row r="175" spans="1:4" ht="63">
      <c r="A175" s="4" t="s">
        <v>106</v>
      </c>
      <c r="B175" s="5" t="s">
        <v>143</v>
      </c>
      <c r="C175" s="17">
        <v>1899</v>
      </c>
      <c r="D175" s="31">
        <v>23435</v>
      </c>
    </row>
    <row r="176" spans="1:4" ht="78.75">
      <c r="A176" s="6" t="s">
        <v>230</v>
      </c>
      <c r="B176" s="7" t="s">
        <v>231</v>
      </c>
      <c r="C176" s="18">
        <f>C177</f>
        <v>1969057</v>
      </c>
      <c r="D176" s="18">
        <f>D177</f>
        <v>1969057</v>
      </c>
    </row>
    <row r="177" spans="1:4" ht="94.5">
      <c r="A177" s="6" t="s">
        <v>232</v>
      </c>
      <c r="B177" s="7" t="s">
        <v>233</v>
      </c>
      <c r="C177" s="18">
        <f>C178</f>
        <v>1969057</v>
      </c>
      <c r="D177" s="18">
        <f>D178</f>
        <v>1969057</v>
      </c>
    </row>
    <row r="178" spans="1:4" ht="94.5">
      <c r="A178" s="4" t="s">
        <v>234</v>
      </c>
      <c r="B178" s="5" t="s">
        <v>233</v>
      </c>
      <c r="C178" s="17">
        <v>1969057</v>
      </c>
      <c r="D178" s="31">
        <v>1969057</v>
      </c>
    </row>
    <row r="179" spans="1:4" ht="141.75">
      <c r="A179" s="6" t="s">
        <v>174</v>
      </c>
      <c r="B179" s="7" t="s">
        <v>227</v>
      </c>
      <c r="C179" s="18">
        <f>C180</f>
        <v>13983480</v>
      </c>
      <c r="D179" s="31">
        <f>D180</f>
        <v>13671000</v>
      </c>
    </row>
    <row r="180" spans="1:4" ht="126">
      <c r="A180" s="6" t="s">
        <v>173</v>
      </c>
      <c r="B180" s="7" t="s">
        <v>226</v>
      </c>
      <c r="C180" s="18">
        <f>C181</f>
        <v>13983480</v>
      </c>
      <c r="D180" s="31">
        <f>D181</f>
        <v>13671000</v>
      </c>
    </row>
    <row r="181" spans="1:4" ht="126">
      <c r="A181" s="4" t="s">
        <v>175</v>
      </c>
      <c r="B181" s="5" t="s">
        <v>226</v>
      </c>
      <c r="C181" s="17">
        <v>13983480</v>
      </c>
      <c r="D181" s="31">
        <v>13671000</v>
      </c>
    </row>
    <row r="182" spans="1:4" ht="63">
      <c r="A182" s="6" t="s">
        <v>334</v>
      </c>
      <c r="B182" s="7" t="s">
        <v>159</v>
      </c>
      <c r="C182" s="18">
        <f>C184</f>
        <v>14359908</v>
      </c>
      <c r="D182" s="18">
        <f>D184</f>
        <v>15417792</v>
      </c>
    </row>
    <row r="183" spans="1:4" ht="63">
      <c r="A183" s="6" t="s">
        <v>156</v>
      </c>
      <c r="B183" s="7" t="s">
        <v>157</v>
      </c>
      <c r="C183" s="18">
        <f>C184</f>
        <v>14359908</v>
      </c>
      <c r="D183" s="18">
        <f>D184</f>
        <v>15417792</v>
      </c>
    </row>
    <row r="184" spans="1:4" ht="63">
      <c r="A184" s="4" t="s">
        <v>156</v>
      </c>
      <c r="B184" s="5" t="s">
        <v>157</v>
      </c>
      <c r="C184" s="17">
        <v>14359908</v>
      </c>
      <c r="D184" s="31">
        <v>15417792</v>
      </c>
    </row>
    <row r="185" spans="1:4" ht="72" customHeight="1">
      <c r="A185" s="6" t="s">
        <v>178</v>
      </c>
      <c r="B185" s="7" t="s">
        <v>190</v>
      </c>
      <c r="C185" s="18">
        <f>C186</f>
        <v>12141146</v>
      </c>
      <c r="D185" s="18">
        <f>D186</f>
        <v>12083976</v>
      </c>
    </row>
    <row r="186" spans="1:4" ht="47.25">
      <c r="A186" s="6" t="s">
        <v>176</v>
      </c>
      <c r="B186" s="7" t="s">
        <v>179</v>
      </c>
      <c r="C186" s="18">
        <f>C187</f>
        <v>12141146</v>
      </c>
      <c r="D186" s="18">
        <f>D187</f>
        <v>12083976</v>
      </c>
    </row>
    <row r="187" spans="1:4" ht="47.25">
      <c r="A187" s="4" t="s">
        <v>177</v>
      </c>
      <c r="B187" s="5" t="s">
        <v>179</v>
      </c>
      <c r="C187" s="17">
        <v>12141146</v>
      </c>
      <c r="D187" s="30">
        <v>12083976</v>
      </c>
    </row>
    <row r="188" spans="1:4" ht="47.25">
      <c r="A188" s="6" t="s">
        <v>340</v>
      </c>
      <c r="B188" s="7" t="s">
        <v>341</v>
      </c>
      <c r="C188" s="18">
        <f>C189</f>
        <v>1587798</v>
      </c>
      <c r="D188" s="18">
        <f>D189</f>
        <v>1638512</v>
      </c>
    </row>
    <row r="189" spans="1:4" ht="47.25">
      <c r="A189" s="6" t="s">
        <v>342</v>
      </c>
      <c r="B189" s="7" t="s">
        <v>343</v>
      </c>
      <c r="C189" s="18">
        <f>C190</f>
        <v>1587798</v>
      </c>
      <c r="D189" s="18">
        <f>D190</f>
        <v>1638512</v>
      </c>
    </row>
    <row r="190" spans="1:4" ht="47.25">
      <c r="A190" s="4" t="s">
        <v>344</v>
      </c>
      <c r="B190" s="5" t="s">
        <v>343</v>
      </c>
      <c r="C190" s="17">
        <v>1587798</v>
      </c>
      <c r="D190" s="30">
        <v>1638512</v>
      </c>
    </row>
    <row r="191" spans="1:4" ht="15.75">
      <c r="A191" s="22"/>
      <c r="B191" s="2" t="s">
        <v>58</v>
      </c>
      <c r="C191" s="16">
        <f>C10+C120</f>
        <v>1204699773</v>
      </c>
      <c r="D191" s="16">
        <f>D10+D120</f>
        <v>929363502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2025-2026год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2024-08-27T05:21:28Z</cp:lastPrinted>
  <dcterms:created xsi:type="dcterms:W3CDTF">2018-05-24T06:09:51Z</dcterms:created>
  <dcterms:modified xsi:type="dcterms:W3CDTF">2024-11-22T10:07:05Z</dcterms:modified>
</cp:coreProperties>
</file>